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0" windowWidth="9576" windowHeight="8760" activeTab="3"/>
  </bookViews>
  <sheets>
    <sheet name="Приложение 1" sheetId="1" r:id="rId1"/>
    <sheet name="приложение2" sheetId="2" r:id="rId2"/>
    <sheet name="приложение 3" sheetId="3" r:id="rId3"/>
    <sheet name="Приложение 4" sheetId="4" r:id="rId4"/>
  </sheets>
  <definedNames>
    <definedName name="_xlnm.Print_Area" localSheetId="0">'Приложение 1'!$A$1:$H$17</definedName>
  </definedNames>
  <calcPr fullCalcOnLoad="1"/>
</workbook>
</file>

<file path=xl/sharedStrings.xml><?xml version="1.0" encoding="utf-8"?>
<sst xmlns="http://schemas.openxmlformats.org/spreadsheetml/2006/main" count="666" uniqueCount="278">
  <si>
    <t>Коды бюджетной классификации РФ</t>
  </si>
  <si>
    <t>Наименование</t>
  </si>
  <si>
    <t>1 00 00000 00 0000 000</t>
  </si>
  <si>
    <t>НАЛОГИ НА ПРИБЫЛЬ, ДОХОДЫ</t>
  </si>
  <si>
    <t>НАЛОГИ НА СОВОКУПНЫЙ ДОХОД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</si>
  <si>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</si>
  <si>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</si>
  <si>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</si>
  <si>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</si>
  <si>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</si>
  <si>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</si>
  <si>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</si>
  <si>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доходов</t>
  </si>
  <si>
    <t>% исполнения</t>
  </si>
  <si>
    <t xml:space="preserve"> Утвержденный план  на 2007 г. руб.</t>
  </si>
  <si>
    <t>изменения</t>
  </si>
  <si>
    <t xml:space="preserve">                                                                            </t>
  </si>
  <si>
    <t>Наименование показателя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</si>
  <si>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</si>
  <si>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</si>
  <si>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</si>
  <si>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</si>
  <si>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Иные межбюджетные трансферты</t>
  </si>
  <si>
    <t>Налог на имущество физических лиц, взимаемый по ставкам,применяемым к объектам налогообложения, расположенным в границах поселений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</si>
  <si>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</si>
  <si>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Дотации бюджетам поселений на выравнивание  бюджетной обеспеченности</t>
  </si>
  <si>
    <t xml:space="preserve">                                                   Приложение 1</t>
  </si>
  <si>
    <t>1 01 00000 00 0000 000</t>
  </si>
  <si>
    <t>1 05 00000 00 0000 000</t>
  </si>
  <si>
    <t>1 05 03010 01 0000 110</t>
  </si>
  <si>
    <t>Единый сельскохозяйственный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</si>
  <si>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</si>
  <si>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</si>
  <si>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</si>
  <si>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</si>
  <si>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</si>
  <si>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Социальное обеспечение и иные выплаты населению</t>
  </si>
  <si>
    <t>Дотации бюджетам сельских поселений на поддержку мер по обеспечению сбалансированности бюджетов</t>
  </si>
  <si>
    <t>2 02 49999 10 0000 151</t>
  </si>
  <si>
    <t>Глава муниципального образования</t>
  </si>
  <si>
    <t>Утвержденные бюджетные назначения</t>
  </si>
  <si>
    <t>Исполнено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</si>
  <si>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</si>
  <si>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</si>
  <si>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</si>
  <si>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</si>
  <si>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</si>
  <si>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</si>
  <si>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Сбор и удаление твердых отходов</t>
  </si>
  <si>
    <t>Доплаты к пенсиям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</si>
  <si>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</si>
  <si>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</si>
  <si>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</si>
  <si>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</si>
  <si>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</si>
  <si>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</si>
  <si>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2 00 00000 00 0000 000</t>
  </si>
  <si>
    <t>Код</t>
  </si>
  <si>
    <t>Рз</t>
  </si>
  <si>
    <t>Пр</t>
  </si>
  <si>
    <t>ЦСР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</si>
  <si>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</si>
  <si>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</si>
  <si>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</si>
  <si>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303</t>
  </si>
  <si>
    <t>02</t>
  </si>
  <si>
    <t>01 2 00 00000</t>
  </si>
  <si>
    <t>Расходы на обеспечение деятельности органов местного самоуправления</t>
  </si>
  <si>
    <t>01 2 00 10120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</si>
  <si>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</si>
  <si>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</si>
  <si>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</si>
  <si>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</si>
  <si>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01 2 00 10110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</si>
  <si>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</si>
  <si>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</si>
  <si>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01 2 00 10130</t>
  </si>
  <si>
    <t>Резервные фонды</t>
  </si>
  <si>
    <t>092</t>
  </si>
  <si>
    <t>Иные расходы органов государственной власти субъектов Российской Федерации и органов местного самоуправления</t>
  </si>
  <si>
    <t>99 0 00 00000</t>
  </si>
  <si>
    <t>99 1 00 00000</t>
  </si>
  <si>
    <t>99 1 00 14100</t>
  </si>
  <si>
    <t>Резервные средства</t>
  </si>
  <si>
    <t>Другие общегосударственные вопросы</t>
  </si>
  <si>
    <t>13</t>
  </si>
  <si>
    <t>Руководство и управление в сфере установленных функций</t>
  </si>
  <si>
    <t>01 4 00 00000</t>
  </si>
  <si>
    <t>Функционирование административных комиссий</t>
  </si>
  <si>
    <t>01 4 00 70060</t>
  </si>
  <si>
    <t>Расходы на обеспечение деятельности (оказание услуг) подведомственных учреждений</t>
  </si>
  <si>
    <t>02 0 00 00000</t>
  </si>
  <si>
    <t>Расходы на обеспечение деятельности (оказание услуг) иных подведомственных учреждений</t>
  </si>
  <si>
    <t>02 5 00 00000</t>
  </si>
  <si>
    <t>02 5 00 10820</t>
  </si>
  <si>
    <t>Национальная оборона</t>
  </si>
  <si>
    <t>Мобилизационная и вневойсковая подготовка</t>
  </si>
  <si>
    <t>03</t>
  </si>
  <si>
    <t>01 4 00 51180</t>
  </si>
  <si>
    <t>Жилищно-коммунальное хозяйство</t>
  </si>
  <si>
    <t>05</t>
  </si>
  <si>
    <t>Жилищное хозяйство</t>
  </si>
  <si>
    <t>Иные вопросы в области жилищно-коммунального хозяйства</t>
  </si>
  <si>
    <t xml:space="preserve">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
</t>
  </si>
  <si>
    <t>92 2 00 00000</t>
  </si>
  <si>
    <t>92 2 00 09605</t>
  </si>
  <si>
    <t>92 0 00 00000</t>
  </si>
  <si>
    <t>Иные расходы в области жилищно-коммунального хозяйства</t>
  </si>
  <si>
    <t>92 9 00 00000</t>
  </si>
  <si>
    <t>Организация и содержание мест захоронения</t>
  </si>
  <si>
    <t>92 9 00 18070</t>
  </si>
  <si>
    <t>92 9 00 18090</t>
  </si>
  <si>
    <t>Культура, кинематография</t>
  </si>
  <si>
    <t>08</t>
  </si>
  <si>
    <t>Культура</t>
  </si>
  <si>
    <t>Расходы на обеспечение деятельности (оказание услуг) подведомственных учреждений в сфере культуры</t>
  </si>
  <si>
    <t>02 2 00 00000</t>
  </si>
  <si>
    <t>Учреждения культуры</t>
  </si>
  <si>
    <t>02 2 00 10530</t>
  </si>
  <si>
    <t>Другие вопросы в области культуры, кинематографии</t>
  </si>
  <si>
    <t>44 0 00 00000</t>
  </si>
  <si>
    <t>Подпрограмма «Наследие» государственной программы Алтайского края «Развитие культуры Алтайского края» на 2015-2020 годы</t>
  </si>
  <si>
    <t>44 1 00 00000</t>
  </si>
  <si>
    <t>Мероприятия в сфере культуры по сохранению объектов культурного наследия</t>
  </si>
  <si>
    <t>44 1 00 66510</t>
  </si>
  <si>
    <t>Государственная программа Алтайского края 
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</si>
  <si>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72 0 00 00000</t>
  </si>
  <si>
    <t>Подпрограмма «Поддержание устойчивого 
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</si>
  <si>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72 1 00 00000</t>
  </si>
  <si>
    <t>Создание спортивной площадке в с.Шадрино в части софинансирования</t>
  </si>
  <si>
    <t>72 1 00 S0260</t>
  </si>
  <si>
    <t>Социальная политика</t>
  </si>
  <si>
    <t>Пенсионное обеспечение</t>
  </si>
  <si>
    <t>Иные вопросы в отраслях социальной сферы</t>
  </si>
  <si>
    <t>90 0 00 00000</t>
  </si>
  <si>
    <t>Иные вопросы в сфере социальной политики</t>
  </si>
  <si>
    <t>90 4 00 00000</t>
  </si>
  <si>
    <t>90 4 00 16270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</si>
  <si>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</si>
  <si>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</si>
  <si>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98 0 00 00000</t>
  </si>
  <si>
    <t>Иные межбюджетные трансферты общего характера</t>
  </si>
  <si>
    <t>98 5 00 00000</t>
  </si>
  <si>
    <t>98 5 00 60510</t>
  </si>
  <si>
    <t>Всего расходов</t>
  </si>
  <si>
    <t>Приложение 2</t>
  </si>
  <si>
    <t xml:space="preserve">Распределение расходов бюджета муниципального образования </t>
  </si>
  <si>
    <t>Шиловский сельсовет Калманского района Алтайского края по разделам и подразделам</t>
  </si>
  <si>
    <t>Рз Пр</t>
  </si>
  <si>
    <t>Наименование показателей</t>
  </si>
  <si>
    <t>Изменения в течении года в плановые назначения</t>
  </si>
  <si>
    <t>Уточненый план на 2018 г.</t>
  </si>
  <si>
    <t>0100</t>
  </si>
  <si>
    <t>0102</t>
  </si>
  <si>
    <t>Функционирование высшего должностного лица субъекта РФ и муниципального образования</t>
  </si>
  <si>
    <t>0104</t>
  </si>
  <si>
    <t>0111</t>
  </si>
  <si>
    <t>0113</t>
  </si>
  <si>
    <t>0200</t>
  </si>
  <si>
    <t>0203</t>
  </si>
  <si>
    <t>0500</t>
  </si>
  <si>
    <t>0503</t>
  </si>
  <si>
    <t>Благоустройство</t>
  </si>
  <si>
    <t>0505</t>
  </si>
  <si>
    <t>Другие вопросы в области жилищно-коммунальног хозяйства</t>
  </si>
  <si>
    <t>0800</t>
  </si>
  <si>
    <t>Культура,кинематография</t>
  </si>
  <si>
    <t>0801</t>
  </si>
  <si>
    <t>0804</t>
  </si>
  <si>
    <t>Другие вопросы в области культуры,
кинематографии</t>
  </si>
  <si>
    <t>1000</t>
  </si>
  <si>
    <t>1001</t>
  </si>
  <si>
    <t>1102</t>
  </si>
  <si>
    <t>Межбюджетные трасферты</t>
  </si>
  <si>
    <t>Итого расходы бюджетных средств</t>
  </si>
  <si>
    <t>2 02 49999 00 0000 151</t>
  </si>
  <si>
    <t>Прочие межбюджетные трансферты, передаваемые бюджетам</t>
  </si>
  <si>
    <t>1 01 02000 00 0000 110</t>
  </si>
  <si>
    <t>Налог на доходы физических лиц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</si>
  <si>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</si>
  <si>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</si>
  <si>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</si>
  <si>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</si>
  <si>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</si>
  <si>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</si>
  <si>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</si>
  <si>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Субвенции бюджетам бюджетной системы Российской Федерации</t>
  </si>
  <si>
    <t>2 02 40014 10 0000 151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</si>
  <si>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</si>
  <si>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2 04 00000 00 0000 000</t>
  </si>
  <si>
    <t>БЕЗВОЗМЕЗДНЫЕ ПОСТУПЛЕНИЯ ОТ НЕГОСУДАРСТВЕННЫХ ОРГАНИЗАЦИЙ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</si>
  <si>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</si>
  <si>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</si>
  <si>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</si>
  <si>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</si>
  <si>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</si>
  <si>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сельских поселений</t>
  </si>
  <si>
    <t>ПРОЧИЕ НЕНАЛОГОВЫЕ ДОХОДЫ</t>
  </si>
  <si>
    <t>1 17 00000 00 0000 000</t>
  </si>
  <si>
    <t>Прочие неналоговые доходы бюджетов сельских поселений</t>
  </si>
  <si>
    <t>1 17 05050 10 0000 180</t>
  </si>
  <si>
    <t>Софинансирование на реализацию проектов развития общественной инфраструктуры, основанных на инициативах граждан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</si>
  <si>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</si>
  <si>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</si>
  <si>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</si>
  <si>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</si>
  <si>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</si>
  <si>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</si>
  <si>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</si>
  <si>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</si>
  <si>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</si>
  <si>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</si>
  <si>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</si>
  <si>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</si>
  <si>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</si>
  <si>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</si>
  <si>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</si>
  <si>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к распоряжению администрации Кубанского сельсовета                                                               </t>
  </si>
  <si>
    <t>Кубанский сельсовет Калманского района Алтайского края</t>
  </si>
  <si>
    <t xml:space="preserve">                                                     "Об исполнении бюджета муниципального образования</t>
  </si>
  <si>
    <t xml:space="preserve">                                              на 2019 год и плановый период 2020 и 2021 годов" за I квартал 2019 года</t>
  </si>
  <si>
    <t>Источники внутреннего финансирования дефицита бюджета муниципального образования Кубанского сельсовета Калманского района Алтайского края на 2019 год</t>
  </si>
  <si>
    <t>Изменение остатков средств на счетах по учету средств бюджетов</t>
  </si>
  <si>
    <t>Исполнено за I квартал 2019 г.</t>
  </si>
  <si>
    <t>Объем поступлений доходов бюджета муниципального образования Кубанский сельсовет Калманского района Алтайского края за I квартал 2019 год</t>
  </si>
  <si>
    <t xml:space="preserve"> к распоряжению администрации Кубанского сельсовета</t>
  </si>
  <si>
    <t>"Об исполнении бюджета муниципального образования</t>
  </si>
  <si>
    <t xml:space="preserve"> на 2019 год и плановый период 2020 и 2021 годов"</t>
  </si>
  <si>
    <t>НАЛОГОВЫЕ И НЕНАЛОГОВЫЕ ДОХОДЫ</t>
  </si>
  <si>
    <t>2 02 10000 00 0000 150</t>
  </si>
  <si>
    <t>2 02 15001 10 0000 150</t>
  </si>
  <si>
    <t>2 02 15002 10 0000 150</t>
  </si>
  <si>
    <t>2 02 30000 00 0000 150</t>
  </si>
  <si>
    <t>2 02 35118 10 0000 150</t>
  </si>
  <si>
    <t>2 02 40000 00 0000 150</t>
  </si>
  <si>
    <t>2 02 40014 10 0000 150</t>
  </si>
  <si>
    <t>Уточненный план на 2019 год (руб.)</t>
  </si>
  <si>
    <t>Факт за I кв.2019 года (руб.)</t>
  </si>
  <si>
    <t>Ведомственная структура расходов бюджета муниципального образования 
Кубанский сельсовет Калманского района Алтайского края за I квартал 2019 года</t>
  </si>
  <si>
    <t>Приложение 4
к распоряжению администрации Кубанского сельсовета  "Об исполнении бюджета муниципального образования Кубанский сельсовет Калманского района Алтайского края на 2019 год и плановый период 2020 и 2021 годов" за I квартал 2019 года  
 от ___________2019 № ___
Калманского района Алтайского края
от_______________2019 г.№____</t>
  </si>
  <si>
    <t>Исполнено за I кв.2019 года (руб).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</si>
  <si>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</t>
  </si>
  <si>
    <t>Межбюджетные трансферты</t>
  </si>
  <si>
    <t>Прочие мероприятия по благоустройству муниципальных образований</t>
  </si>
  <si>
    <t>Прочая закупка товаров, работ и услуг</t>
  </si>
  <si>
    <t>Софинансирование проведения мероприятий по улучшению санитарного состояния и повышению уровня благоустройства муниципальных кладбищ на территории Калманского района</t>
  </si>
  <si>
    <t>11</t>
  </si>
  <si>
    <t xml:space="preserve">Прочая закупка товаров, работ и услуг </t>
  </si>
  <si>
    <t>Межбюджетные трансферты общего характера из бюджетов поселений</t>
  </si>
  <si>
    <t>98  5 00 60510</t>
  </si>
  <si>
    <t xml:space="preserve">Обеспечение мероприятий по модернизации систем коммунальной инфраструктуры
</t>
  </si>
  <si>
    <t>92 9 00 18080</t>
  </si>
  <si>
    <t>92 9 00 S1200</t>
  </si>
  <si>
    <t>Иные вопросы в сфере культуры и средств массовой информации</t>
  </si>
  <si>
    <t>90 2 00 00000</t>
  </si>
  <si>
    <t>Мероприятия в сфере культуры и средств массовой информации</t>
  </si>
  <si>
    <t>90 2 00 16510</t>
  </si>
  <si>
    <t>Выполнение работ по зоне отдыха</t>
  </si>
  <si>
    <t>90 2 00 16530</t>
  </si>
  <si>
    <t>Государственная программа Алтайского края «Развитие культуры Алтайского края» на 2015-2020 годы</t>
  </si>
  <si>
    <t xml:space="preserve">Государственная программа Алтайского края 
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
</t>
  </si>
  <si>
    <t xml:space="preserve">Подпрограмма «Поддержание устойчивого 
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
</t>
  </si>
  <si>
    <t>Физическая культура и спорт</t>
  </si>
  <si>
    <t>Массовый спорт</t>
  </si>
  <si>
    <t>Иные вопросы в сфере здравоохранения, спорта, физической культуры, туризма</t>
  </si>
  <si>
    <t>90 3 00 00000</t>
  </si>
  <si>
    <t>Мероприятие в области здравоохранения, спорта, физической культуры, туризма</t>
  </si>
  <si>
    <t>90 3 00 16670</t>
  </si>
  <si>
    <t xml:space="preserve">  "Об исполнении бюджета муниципального образования</t>
  </si>
  <si>
    <t xml:space="preserve">Распределение бюджетных ассигнований по разделам и подразделам классификации расходов муниципального </t>
  </si>
  <si>
    <t>образования Кубанский сельсовет Калманского района Алтайского края на 2019 год                                                      рублей</t>
  </si>
  <si>
    <t>Исполнено за I кв.2019 года (руб.)</t>
  </si>
  <si>
    <t>Физическая культура</t>
  </si>
  <si>
    <t>1100</t>
  </si>
  <si>
    <t xml:space="preserve">                                                            </t>
  </si>
  <si>
    <t xml:space="preserve">                                                                 </t>
  </si>
  <si>
    <t xml:space="preserve"> за I квартал 2019 г.  от 11.04.2019 № 04</t>
  </si>
  <si>
    <t xml:space="preserve">  от 11.04.2019 № 04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</si>
</sst>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%"/>
    <numFmt numFmtId="195" formatCode="0.000000000000"/>
    <numFmt numFmtId="196" formatCode="#,##0.00&quot;р.&quot;"/>
    <numFmt numFmtId="197" formatCode="[$-FC19]d\ mmmm\ yyyy\ &quot;г.&quot;"/>
    <numFmt numFmtId="198" formatCode="_(* #,##0_);_(* \(#,##0\);_(* &quot;-&quot;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[$-1010419]dd\.mm\.yyyy"/>
    <numFmt numFmtId="203" formatCode="&quot;&quot;#000"/>
    <numFmt numFmtId="204" formatCode="&quot;&quot;###,##0.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202" fontId="13" fillId="0" borderId="0">
      <alignment/>
      <protection/>
    </xf>
    <xf numFmtId="0" fontId="49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2" fontId="3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top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19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2" fontId="8" fillId="0" borderId="1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8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2" fontId="3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/>
      <protection/>
    </xf>
    <xf numFmtId="0" fontId="5" fillId="0" borderId="0" xfId="0" applyFont="1" applyAlignment="1">
      <alignment/>
    </xf>
    <xf numFmtId="193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93" fontId="15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wrapText="1"/>
    </xf>
    <xf numFmtId="0" fontId="14" fillId="0" borderId="10" xfId="0" applyFont="1" applyFill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2" fontId="15" fillId="0" borderId="16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8" fillId="0" borderId="1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2" fontId="36" fillId="0" borderId="10" xfId="54" applyNumberFormat="1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36" fillId="33" borderId="10" xfId="54" applyNumberFormat="1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left" wrapText="1"/>
      <protection/>
    </xf>
    <xf numFmtId="0" fontId="15" fillId="0" borderId="10" xfId="54" applyFont="1" applyFill="1" applyBorder="1" applyAlignment="1">
      <alignment vertical="center" wrapText="1"/>
      <protection/>
    </xf>
    <xf numFmtId="49" fontId="3" fillId="0" borderId="10" xfId="54" applyNumberFormat="1" applyFont="1" applyFill="1" applyBorder="1" applyAlignment="1">
      <alignment vertical="center" wrapText="1"/>
      <protection/>
    </xf>
    <xf numFmtId="49" fontId="2" fillId="0" borderId="10" xfId="54" applyNumberFormat="1" applyFont="1" applyFill="1" applyBorder="1" applyAlignment="1">
      <alignment vertical="center" wrapText="1"/>
      <protection/>
    </xf>
    <xf numFmtId="0" fontId="14" fillId="0" borderId="10" xfId="54" applyFont="1" applyFill="1" applyBorder="1" applyAlignment="1">
      <alignment horizontal="justify" vertical="top"/>
      <protection/>
    </xf>
    <xf numFmtId="0" fontId="14" fillId="0" borderId="10" xfId="54" applyFont="1" applyFill="1" applyBorder="1" applyAlignment="1">
      <alignment vertical="top" wrapText="1"/>
      <protection/>
    </xf>
    <xf numFmtId="0" fontId="2" fillId="0" borderId="10" xfId="54" applyFont="1" applyFill="1" applyBorder="1" applyAlignment="1">
      <alignment horizontal="center"/>
      <protection/>
    </xf>
    <xf numFmtId="0" fontId="14" fillId="0" borderId="10" xfId="54" applyFont="1" applyFill="1" applyBorder="1" applyAlignment="1">
      <alignment wrapText="1"/>
      <protection/>
    </xf>
    <xf numFmtId="0" fontId="3" fillId="0" borderId="10" xfId="54" applyFont="1" applyFill="1" applyBorder="1" applyAlignment="1">
      <alignment vertical="center"/>
      <protection/>
    </xf>
    <xf numFmtId="0" fontId="14" fillId="0" borderId="10" xfId="54" applyFont="1" applyFill="1" applyBorder="1" applyAlignment="1">
      <alignment horizontal="left" vertical="top" wrapText="1"/>
      <protection/>
    </xf>
    <xf numFmtId="0" fontId="36" fillId="0" borderId="10" xfId="54" applyFont="1" applyFill="1" applyBorder="1" applyAlignment="1">
      <alignment vertical="center"/>
      <protection/>
    </xf>
    <xf numFmtId="0" fontId="15" fillId="0" borderId="10" xfId="54" applyFont="1" applyFill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14" fillId="0" borderId="10" xfId="54" applyFont="1" applyFill="1" applyBorder="1" applyAlignment="1">
      <alignment vertical="center"/>
      <protection/>
    </xf>
    <xf numFmtId="0" fontId="14" fillId="0" borderId="10" xfId="54" applyFont="1" applyFill="1" applyBorder="1" applyAlignment="1">
      <alignment horizontal="justify" vertical="center"/>
      <protection/>
    </xf>
    <xf numFmtId="49" fontId="3" fillId="0" borderId="10" xfId="54" applyNumberFormat="1" applyFont="1" applyFill="1" applyBorder="1" applyAlignment="1">
      <alignment vertical="center"/>
      <protection/>
    </xf>
    <xf numFmtId="0" fontId="14" fillId="0" borderId="10" xfId="54" applyFont="1" applyFill="1" applyBorder="1" applyAlignment="1">
      <alignment horizontal="justify" vertical="center" wrapText="1"/>
      <protection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workbookViewId="0" topLeftCell="A1">
      <selection activeCell="I5" sqref="I5"/>
    </sheetView>
  </sheetViews>
  <sheetFormatPr defaultColWidth="9.00390625" defaultRowHeight="12.75"/>
  <cols>
    <col min="1" max="1" width="43.875" style="0" customWidth="1"/>
    <col min="2" max="2" width="35.375" style="0" customWidth="1"/>
    <col min="3" max="3" width="12.375" style="0" hidden="1" customWidth="1"/>
    <col min="4" max="4" width="9.625" style="0" hidden="1" customWidth="1"/>
    <col min="5" max="5" width="23.75390625" style="0" customWidth="1"/>
    <col min="6" max="6" width="35.00390625" style="0" customWidth="1"/>
    <col min="7" max="7" width="0.12890625" style="0" customWidth="1"/>
    <col min="8" max="8" width="9.50390625" style="0" hidden="1" customWidth="1"/>
  </cols>
  <sheetData>
    <row r="1" spans="1:8" ht="19.5" customHeight="1">
      <c r="A1" s="157" t="s">
        <v>26</v>
      </c>
      <c r="B1" s="157"/>
      <c r="C1" s="157"/>
      <c r="D1" s="157"/>
      <c r="E1" s="157"/>
      <c r="F1" s="157"/>
      <c r="G1" s="46"/>
      <c r="H1" s="46"/>
    </row>
    <row r="2" spans="1:8" ht="18.75" customHeight="1">
      <c r="A2" s="157" t="s">
        <v>217</v>
      </c>
      <c r="B2" s="157"/>
      <c r="C2" s="157"/>
      <c r="D2" s="157"/>
      <c r="E2" s="157"/>
      <c r="F2" s="157"/>
      <c r="G2" s="46"/>
      <c r="H2" s="46"/>
    </row>
    <row r="3" spans="1:8" ht="18.75" customHeight="1" hidden="1">
      <c r="A3" s="23"/>
      <c r="B3" s="23"/>
      <c r="C3" s="23"/>
      <c r="D3" s="23"/>
      <c r="E3" s="23"/>
      <c r="F3" s="19" t="s">
        <v>11</v>
      </c>
      <c r="G3" s="24"/>
      <c r="H3" s="24"/>
    </row>
    <row r="4" spans="1:8" ht="18.75" customHeight="1" hidden="1">
      <c r="A4" s="23"/>
      <c r="B4" s="23"/>
      <c r="C4" s="23"/>
      <c r="D4" s="23"/>
      <c r="E4" s="23"/>
      <c r="F4" s="19" t="s">
        <v>16</v>
      </c>
      <c r="G4" s="47"/>
      <c r="H4" s="47"/>
    </row>
    <row r="5" spans="1:8" ht="18" customHeight="1">
      <c r="A5" s="157" t="s">
        <v>219</v>
      </c>
      <c r="B5" s="157"/>
      <c r="C5" s="157"/>
      <c r="D5" s="157"/>
      <c r="E5" s="157"/>
      <c r="F5" s="157"/>
      <c r="G5" s="46"/>
      <c r="H5" s="46"/>
    </row>
    <row r="6" spans="1:8" ht="15.75" customHeight="1">
      <c r="A6" s="158" t="s">
        <v>218</v>
      </c>
      <c r="B6" s="158"/>
      <c r="C6" s="158"/>
      <c r="D6" s="158"/>
      <c r="E6" s="158"/>
      <c r="F6" s="158"/>
      <c r="G6" s="48"/>
      <c r="H6" s="48"/>
    </row>
    <row r="7" spans="1:8" ht="15.75" customHeight="1">
      <c r="A7" s="158" t="s">
        <v>220</v>
      </c>
      <c r="B7" s="158"/>
      <c r="C7" s="158"/>
      <c r="D7" s="158"/>
      <c r="E7" s="158"/>
      <c r="F7" s="158"/>
      <c r="G7" s="48"/>
      <c r="H7" s="48"/>
    </row>
    <row r="8" spans="1:8" ht="21.75" customHeight="1">
      <c r="A8" s="155" t="s">
        <v>277</v>
      </c>
      <c r="B8" s="155"/>
      <c r="C8" s="155"/>
      <c r="D8" s="155"/>
      <c r="E8" s="155"/>
      <c r="F8" s="155"/>
      <c r="G8" s="48"/>
      <c r="H8" s="48"/>
    </row>
    <row r="9" spans="1:8" ht="40.5" customHeight="1">
      <c r="A9" s="156" t="s">
        <v>221</v>
      </c>
      <c r="B9" s="156"/>
      <c r="C9" s="156"/>
      <c r="D9" s="156"/>
      <c r="E9" s="156"/>
      <c r="F9" s="156"/>
      <c r="G9" s="49"/>
      <c r="H9" s="49"/>
    </row>
    <row r="10" spans="1:8" ht="17.25" customHeight="1">
      <c r="A10" s="156"/>
      <c r="B10" s="156"/>
      <c r="C10" s="156"/>
      <c r="D10" s="156"/>
      <c r="E10" s="156"/>
      <c r="F10" s="156"/>
      <c r="G10" s="16"/>
      <c r="H10" s="16"/>
    </row>
    <row r="11" spans="1:8" ht="29.25" customHeight="1">
      <c r="A11" s="17"/>
      <c r="B11" s="17"/>
      <c r="C11" s="17"/>
      <c r="D11" s="17"/>
      <c r="E11" s="17"/>
      <c r="F11" s="17"/>
      <c r="G11" s="16"/>
      <c r="H11" s="16"/>
    </row>
    <row r="12" spans="1:8" ht="15" customHeight="1" hidden="1">
      <c r="A12" s="45" t="s">
        <v>17</v>
      </c>
      <c r="B12" s="51" t="s">
        <v>51</v>
      </c>
      <c r="C12" s="42" t="s">
        <v>14</v>
      </c>
      <c r="D12" s="42" t="s">
        <v>15</v>
      </c>
      <c r="E12" s="42"/>
      <c r="F12" s="45" t="s">
        <v>41</v>
      </c>
      <c r="G12" s="17"/>
      <c r="H12" s="17"/>
    </row>
    <row r="13" spans="1:8" ht="77.25" customHeight="1">
      <c r="A13" s="21" t="s">
        <v>17</v>
      </c>
      <c r="B13" s="21" t="s">
        <v>51</v>
      </c>
      <c r="C13" s="5"/>
      <c r="D13" s="5"/>
      <c r="E13" s="21" t="s">
        <v>40</v>
      </c>
      <c r="F13" s="21" t="s">
        <v>223</v>
      </c>
      <c r="G13" s="42"/>
      <c r="H13" s="42"/>
    </row>
    <row r="14" spans="1:8" ht="62.25" customHeight="1">
      <c r="A14" s="52" t="s">
        <v>18</v>
      </c>
      <c r="B14" s="28"/>
      <c r="C14" s="28">
        <v>4500</v>
      </c>
      <c r="D14" s="28">
        <v>0</v>
      </c>
      <c r="E14" s="20">
        <f>E17+E16</f>
        <v>56011.29000000004</v>
      </c>
      <c r="F14" s="20">
        <f>F17+F16</f>
        <v>54498.81999999995</v>
      </c>
      <c r="G14" s="43"/>
      <c r="H14" s="43"/>
    </row>
    <row r="15" spans="1:8" ht="65.25" customHeight="1">
      <c r="A15" s="34" t="s">
        <v>222</v>
      </c>
      <c r="B15" s="21" t="s">
        <v>21</v>
      </c>
      <c r="C15" s="37">
        <v>17500</v>
      </c>
      <c r="D15" s="37">
        <v>1600</v>
      </c>
      <c r="E15" s="20">
        <f>E17+E16</f>
        <v>56011.29000000004</v>
      </c>
      <c r="F15" s="20">
        <f>F17+F16</f>
        <v>54498.81999999995</v>
      </c>
      <c r="G15" s="44"/>
      <c r="H15" s="41"/>
    </row>
    <row r="16" spans="1:8" ht="66" customHeight="1">
      <c r="A16" s="34" t="s">
        <v>52</v>
      </c>
      <c r="B16" s="21" t="s">
        <v>19</v>
      </c>
      <c r="C16" s="38">
        <v>70120</v>
      </c>
      <c r="D16" s="53"/>
      <c r="E16" s="20">
        <v>-1713400</v>
      </c>
      <c r="F16" s="22">
        <v>-369251.28</v>
      </c>
      <c r="G16" s="44"/>
      <c r="H16" s="41"/>
    </row>
    <row r="17" spans="1:8" ht="81" customHeight="1">
      <c r="A17" s="34" t="s">
        <v>53</v>
      </c>
      <c r="B17" s="21" t="s">
        <v>20</v>
      </c>
      <c r="C17" s="37">
        <v>137000</v>
      </c>
      <c r="D17" s="37">
        <v>7000</v>
      </c>
      <c r="E17" s="123">
        <v>1769411.29</v>
      </c>
      <c r="F17" s="22">
        <v>423750.1</v>
      </c>
      <c r="G17" s="39"/>
      <c r="H17" s="40"/>
    </row>
  </sheetData>
  <sheetProtection/>
  <mergeCells count="7">
    <mergeCell ref="A8:F8"/>
    <mergeCell ref="A9:F10"/>
    <mergeCell ref="A1:F1"/>
    <mergeCell ref="A2:F2"/>
    <mergeCell ref="A5:F5"/>
    <mergeCell ref="A6:F6"/>
    <mergeCell ref="A7:F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="70" zoomScaleNormal="70" zoomScalePageLayoutView="0" workbookViewId="0" topLeftCell="A5">
      <pane xSplit="2" ySplit="9" topLeftCell="C14" activePane="bottomRight" state="frozen"/>
      <selection pane="topLeft" activeCell="A6" sqref="A6"/>
      <selection pane="topRight" activeCell="C6" sqref="C6"/>
      <selection pane="bottomLeft" activeCell="A19" sqref="A19"/>
      <selection pane="bottomRight" activeCell="J13" sqref="J13"/>
    </sheetView>
  </sheetViews>
  <sheetFormatPr defaultColWidth="9.00390625" defaultRowHeight="12.75"/>
  <cols>
    <col min="1" max="1" width="30.375" style="0" customWidth="1"/>
    <col min="2" max="2" width="43.25390625" style="0" customWidth="1"/>
    <col min="3" max="3" width="31.00390625" style="0" customWidth="1"/>
    <col min="4" max="4" width="10.125" style="0" hidden="1" customWidth="1"/>
    <col min="5" max="5" width="28.25390625" style="0" customWidth="1"/>
    <col min="6" max="6" width="25.125" style="0" customWidth="1"/>
    <col min="7" max="7" width="10.625" style="0" hidden="1" customWidth="1"/>
    <col min="8" max="8" width="0.5" style="0" hidden="1" customWidth="1"/>
    <col min="9" max="9" width="9.125" style="0" hidden="1" customWidth="1"/>
  </cols>
  <sheetData>
    <row r="2" spans="1:8" ht="12.75">
      <c r="A2" s="2"/>
      <c r="B2" s="2"/>
      <c r="C2" s="2"/>
      <c r="D2" s="2"/>
      <c r="E2" s="2"/>
      <c r="F2" s="2"/>
      <c r="G2" s="2"/>
      <c r="H2" s="2"/>
    </row>
    <row r="3" spans="1:9" ht="12.75">
      <c r="A3" s="163" t="s">
        <v>274</v>
      </c>
      <c r="B3" s="163"/>
      <c r="C3" s="163"/>
      <c r="D3" s="163"/>
      <c r="E3" s="163"/>
      <c r="F3" s="163"/>
      <c r="G3" s="163"/>
      <c r="H3" s="6"/>
      <c r="I3" s="15"/>
    </row>
    <row r="4" spans="1:9" ht="14.25" customHeight="1">
      <c r="A4" s="161" t="s">
        <v>275</v>
      </c>
      <c r="B4" s="162"/>
      <c r="C4" s="162"/>
      <c r="D4" s="162"/>
      <c r="E4" s="162"/>
      <c r="F4" s="162"/>
      <c r="G4" s="162"/>
      <c r="H4" s="162"/>
      <c r="I4" s="162"/>
    </row>
    <row r="5" spans="1:9" ht="18" customHeight="1">
      <c r="A5" s="164" t="s">
        <v>145</v>
      </c>
      <c r="B5" s="164"/>
      <c r="C5" s="164"/>
      <c r="D5" s="164"/>
      <c r="E5" s="164"/>
      <c r="F5" s="164"/>
      <c r="G5" s="15"/>
      <c r="H5" s="15"/>
      <c r="I5" s="15"/>
    </row>
    <row r="6" spans="1:9" ht="19.5" customHeight="1">
      <c r="A6" s="164" t="s">
        <v>225</v>
      </c>
      <c r="B6" s="164"/>
      <c r="C6" s="164"/>
      <c r="D6" s="164"/>
      <c r="E6" s="164"/>
      <c r="F6" s="164"/>
      <c r="G6" s="15"/>
      <c r="H6" s="15"/>
      <c r="I6" s="15"/>
    </row>
    <row r="7" spans="1:9" ht="19.5" customHeight="1">
      <c r="A7" s="164" t="s">
        <v>226</v>
      </c>
      <c r="B7" s="164"/>
      <c r="C7" s="164"/>
      <c r="D7" s="164"/>
      <c r="E7" s="164"/>
      <c r="F7" s="164"/>
      <c r="G7" s="15"/>
      <c r="H7" s="15"/>
      <c r="I7" s="15"/>
    </row>
    <row r="8" spans="1:9" ht="19.5" customHeight="1">
      <c r="A8" s="164" t="s">
        <v>218</v>
      </c>
      <c r="B8" s="164"/>
      <c r="C8" s="164"/>
      <c r="D8" s="164"/>
      <c r="E8" s="164"/>
      <c r="F8" s="164"/>
      <c r="G8" s="15"/>
      <c r="H8" s="15"/>
      <c r="I8" s="15"/>
    </row>
    <row r="9" spans="1:9" ht="19.5" customHeight="1">
      <c r="A9" s="164" t="s">
        <v>227</v>
      </c>
      <c r="B9" s="164"/>
      <c r="C9" s="164"/>
      <c r="D9" s="164"/>
      <c r="E9" s="164"/>
      <c r="F9" s="164"/>
      <c r="G9" s="15"/>
      <c r="H9" s="15"/>
      <c r="I9" s="15"/>
    </row>
    <row r="10" spans="1:9" ht="26.25" customHeight="1">
      <c r="A10" s="164" t="s">
        <v>276</v>
      </c>
      <c r="B10" s="164"/>
      <c r="C10" s="164"/>
      <c r="D10" s="164"/>
      <c r="E10" s="164"/>
      <c r="F10" s="164"/>
      <c r="G10" s="15"/>
      <c r="H10" s="15"/>
      <c r="I10" s="15"/>
    </row>
    <row r="11" spans="1:9" ht="42.75" customHeight="1">
      <c r="A11" s="160" t="s">
        <v>224</v>
      </c>
      <c r="B11" s="160"/>
      <c r="C11" s="160"/>
      <c r="D11" s="160"/>
      <c r="E11" s="160"/>
      <c r="F11" s="160"/>
      <c r="G11" s="54"/>
      <c r="H11" s="54"/>
      <c r="I11" s="54"/>
    </row>
    <row r="12" spans="1:9" ht="15.75" customHeight="1">
      <c r="A12" s="54"/>
      <c r="B12" s="54"/>
      <c r="C12" s="54"/>
      <c r="D12" s="54"/>
      <c r="E12" s="54"/>
      <c r="F12" s="54"/>
      <c r="G12" s="54"/>
      <c r="H12" s="54"/>
      <c r="I12" s="54"/>
    </row>
    <row r="13" spans="1:8" ht="78.75" customHeight="1">
      <c r="A13" s="21" t="s">
        <v>0</v>
      </c>
      <c r="B13" s="21" t="s">
        <v>1</v>
      </c>
      <c r="C13" s="21" t="s">
        <v>236</v>
      </c>
      <c r="D13" s="29"/>
      <c r="E13" s="21" t="s">
        <v>237</v>
      </c>
      <c r="F13" s="21" t="s">
        <v>13</v>
      </c>
      <c r="G13" s="7"/>
      <c r="H13" s="8"/>
    </row>
    <row r="14" spans="1:8" ht="18" customHeight="1">
      <c r="A14" s="31" t="s">
        <v>2</v>
      </c>
      <c r="B14" s="26" t="s">
        <v>228</v>
      </c>
      <c r="C14" s="32">
        <f>C15+C20+C22+C27+C30</f>
        <v>1314000</v>
      </c>
      <c r="D14" s="32">
        <f>D15+D20+D22</f>
        <v>0</v>
      </c>
      <c r="E14" s="32">
        <f>E15+E20+E22+E27+E30</f>
        <v>266796.27999999997</v>
      </c>
      <c r="F14" s="124">
        <f>E14/C14*100</f>
        <v>20.304130898021306</v>
      </c>
      <c r="G14" s="5" t="e">
        <f>G15+G20+G22+#REF!+#REF!</f>
        <v>#REF!</v>
      </c>
      <c r="H14" s="13"/>
    </row>
    <row r="15" spans="1:8" ht="19.5" customHeight="1">
      <c r="A15" s="31" t="s">
        <v>27</v>
      </c>
      <c r="B15" s="26" t="s">
        <v>3</v>
      </c>
      <c r="C15" s="32">
        <f>C16</f>
        <v>210000</v>
      </c>
      <c r="D15" s="32">
        <f>D16</f>
        <v>0</v>
      </c>
      <c r="E15" s="32">
        <f>E16</f>
        <v>49832.92</v>
      </c>
      <c r="F15" s="124">
        <f aca="true" t="shared" si="0" ref="F15:F50">E15/C15*100</f>
        <v>23.729961904761904</v>
      </c>
      <c r="G15" s="10"/>
      <c r="H15" s="3"/>
    </row>
    <row r="16" spans="1:8" ht="21" customHeight="1">
      <c r="A16" s="30" t="s">
        <v>177</v>
      </c>
      <c r="B16" s="25" t="s">
        <v>178</v>
      </c>
      <c r="C16" s="20">
        <v>210000</v>
      </c>
      <c r="D16" s="32"/>
      <c r="E16" s="20">
        <v>49832.92</v>
      </c>
      <c r="F16" s="124">
        <f t="shared" si="0"/>
        <v>23.729961904761904</v>
      </c>
      <c r="G16" s="10"/>
      <c r="H16" s="3"/>
    </row>
    <row r="17" spans="1:8" ht="111" customHeight="1">
      <c r="A17" s="30" t="s">
        <v>54</v>
      </c>
      <c r="B17" s="25" t="s">
        <v>55</v>
      </c>
      <c r="C17" s="20">
        <v>210000</v>
      </c>
      <c r="D17" s="20"/>
      <c r="E17" s="20">
        <v>49832.92</v>
      </c>
      <c r="F17" s="124">
        <f t="shared" si="0"/>
        <v>23.729961904761904</v>
      </c>
      <c r="G17" s="9"/>
      <c r="H17" s="4"/>
    </row>
    <row r="18" spans="1:8" ht="237.75" customHeight="1" hidden="1">
      <c r="A18" s="30" t="s">
        <v>211</v>
      </c>
      <c r="B18" s="25" t="s">
        <v>210</v>
      </c>
      <c r="C18" s="20">
        <v>0</v>
      </c>
      <c r="D18" s="20"/>
      <c r="E18" s="20"/>
      <c r="F18" s="124" t="e">
        <f t="shared" si="0"/>
        <v>#DIV/0!</v>
      </c>
      <c r="G18" s="9"/>
      <c r="H18" s="4"/>
    </row>
    <row r="19" spans="1:8" ht="97.5" customHeight="1" hidden="1">
      <c r="A19" s="30" t="s">
        <v>212</v>
      </c>
      <c r="B19" s="25" t="s">
        <v>213</v>
      </c>
      <c r="C19" s="20">
        <v>0</v>
      </c>
      <c r="D19" s="20"/>
      <c r="E19" s="20"/>
      <c r="F19" s="124" t="e">
        <f t="shared" si="0"/>
        <v>#DIV/0!</v>
      </c>
      <c r="G19" s="9"/>
      <c r="H19" s="4"/>
    </row>
    <row r="20" spans="1:8" ht="26.25" customHeight="1">
      <c r="A20" s="31" t="s">
        <v>28</v>
      </c>
      <c r="B20" s="26" t="s">
        <v>4</v>
      </c>
      <c r="C20" s="32">
        <f>C21</f>
        <v>15000</v>
      </c>
      <c r="D20" s="32"/>
      <c r="E20" s="32">
        <f>E21</f>
        <v>0</v>
      </c>
      <c r="F20" s="124">
        <f t="shared" si="0"/>
        <v>0</v>
      </c>
      <c r="G20" s="10"/>
      <c r="H20" s="3"/>
    </row>
    <row r="21" spans="1:8" ht="23.25" customHeight="1">
      <c r="A21" s="30" t="s">
        <v>29</v>
      </c>
      <c r="B21" s="25" t="s">
        <v>30</v>
      </c>
      <c r="C21" s="20">
        <v>15000</v>
      </c>
      <c r="D21" s="20"/>
      <c r="E21" s="20">
        <v>0</v>
      </c>
      <c r="F21" s="124">
        <f t="shared" si="0"/>
        <v>0</v>
      </c>
      <c r="G21" s="9"/>
      <c r="H21" s="4"/>
    </row>
    <row r="22" spans="1:8" ht="18.75" customHeight="1">
      <c r="A22" s="31" t="s">
        <v>5</v>
      </c>
      <c r="B22" s="26" t="s">
        <v>6</v>
      </c>
      <c r="C22" s="32">
        <f>C23+C24</f>
        <v>986000</v>
      </c>
      <c r="D22" s="32"/>
      <c r="E22" s="32">
        <f>E23+E24</f>
        <v>191458.81</v>
      </c>
      <c r="F22" s="124">
        <f t="shared" si="0"/>
        <v>19.41772920892495</v>
      </c>
      <c r="G22" s="10"/>
      <c r="H22" s="3"/>
    </row>
    <row r="23" spans="1:8" ht="68.25" customHeight="1">
      <c r="A23" s="30" t="s">
        <v>7</v>
      </c>
      <c r="B23" s="25" t="s">
        <v>23</v>
      </c>
      <c r="C23" s="20">
        <v>36000</v>
      </c>
      <c r="D23" s="20"/>
      <c r="E23" s="20">
        <v>730.4</v>
      </c>
      <c r="F23" s="124">
        <f t="shared" si="0"/>
        <v>2.028888888888889</v>
      </c>
      <c r="G23" s="11"/>
      <c r="H23" s="14"/>
    </row>
    <row r="24" spans="1:8" ht="22.5" customHeight="1">
      <c r="A24" s="31" t="s">
        <v>8</v>
      </c>
      <c r="B24" s="26" t="s">
        <v>9</v>
      </c>
      <c r="C24" s="32">
        <f>C25+C26</f>
        <v>950000</v>
      </c>
      <c r="D24" s="32"/>
      <c r="E24" s="32">
        <f>E25+E26</f>
        <v>190728.41</v>
      </c>
      <c r="F24" s="124">
        <f t="shared" si="0"/>
        <v>20.076674736842108</v>
      </c>
      <c r="G24" s="9"/>
      <c r="H24" s="4"/>
    </row>
    <row r="25" spans="1:8" ht="63.75" customHeight="1">
      <c r="A25" s="30" t="s">
        <v>31</v>
      </c>
      <c r="B25" s="28" t="s">
        <v>32</v>
      </c>
      <c r="C25" s="20">
        <v>850000</v>
      </c>
      <c r="D25" s="20"/>
      <c r="E25" s="20">
        <v>184085.24</v>
      </c>
      <c r="F25" s="124">
        <f t="shared" si="0"/>
        <v>21.657087058823528</v>
      </c>
      <c r="G25" s="9"/>
      <c r="H25" s="4"/>
    </row>
    <row r="26" spans="1:8" ht="68.25" customHeight="1">
      <c r="A26" s="34" t="s">
        <v>33</v>
      </c>
      <c r="B26" s="28" t="s">
        <v>34</v>
      </c>
      <c r="C26" s="20">
        <v>100000</v>
      </c>
      <c r="D26" s="20"/>
      <c r="E26" s="20">
        <v>6643.17</v>
      </c>
      <c r="F26" s="124">
        <f t="shared" si="0"/>
        <v>6.64317</v>
      </c>
      <c r="G26" s="9"/>
      <c r="H26" s="4"/>
    </row>
    <row r="27" spans="1:8" ht="66" customHeight="1">
      <c r="A27" s="121" t="s">
        <v>206</v>
      </c>
      <c r="B27" s="122" t="s">
        <v>207</v>
      </c>
      <c r="C27" s="32">
        <f>C29+C28</f>
        <v>103000</v>
      </c>
      <c r="D27" s="32"/>
      <c r="E27" s="32">
        <f>E28+E29</f>
        <v>24504.55</v>
      </c>
      <c r="F27" s="124">
        <f t="shared" si="0"/>
        <v>23.790825242718448</v>
      </c>
      <c r="G27" s="9"/>
      <c r="H27" s="4"/>
    </row>
    <row r="28" spans="1:8" ht="113.25" customHeight="1">
      <c r="A28" s="34" t="s">
        <v>215</v>
      </c>
      <c r="B28" s="28" t="s">
        <v>214</v>
      </c>
      <c r="C28" s="32">
        <v>98000</v>
      </c>
      <c r="D28" s="20"/>
      <c r="E28" s="20">
        <v>24504.55</v>
      </c>
      <c r="F28" s="124">
        <f t="shared" si="0"/>
        <v>25.004642857142855</v>
      </c>
      <c r="G28" s="9"/>
      <c r="H28" s="4"/>
    </row>
    <row r="29" spans="1:8" ht="111.75" customHeight="1">
      <c r="A29" s="34" t="s">
        <v>209</v>
      </c>
      <c r="B29" s="28" t="s">
        <v>208</v>
      </c>
      <c r="C29" s="20">
        <v>5000</v>
      </c>
      <c r="D29" s="20"/>
      <c r="E29" s="20">
        <v>0</v>
      </c>
      <c r="F29" s="124">
        <f t="shared" si="0"/>
        <v>0</v>
      </c>
      <c r="G29" s="9"/>
      <c r="H29" s="4"/>
    </row>
    <row r="30" spans="1:8" ht="30" customHeight="1">
      <c r="A30" s="121" t="s">
        <v>198</v>
      </c>
      <c r="B30" s="122" t="s">
        <v>197</v>
      </c>
      <c r="C30" s="32">
        <v>0</v>
      </c>
      <c r="D30" s="20"/>
      <c r="E30" s="32">
        <f>E31</f>
        <v>1000</v>
      </c>
      <c r="F30" s="124"/>
      <c r="G30" s="9"/>
      <c r="H30" s="4"/>
    </row>
    <row r="31" spans="1:8" ht="43.5" customHeight="1">
      <c r="A31" s="34" t="s">
        <v>200</v>
      </c>
      <c r="B31" s="28" t="s">
        <v>199</v>
      </c>
      <c r="C31" s="20">
        <v>0</v>
      </c>
      <c r="D31" s="20"/>
      <c r="E31" s="20">
        <v>1000</v>
      </c>
      <c r="F31" s="124"/>
      <c r="G31" s="9"/>
      <c r="H31" s="4"/>
    </row>
    <row r="32" spans="1:8" ht="20.25" customHeight="1">
      <c r="A32" s="35" t="s">
        <v>56</v>
      </c>
      <c r="B32" s="26" t="s">
        <v>10</v>
      </c>
      <c r="C32" s="32">
        <f>C33</f>
        <v>399400</v>
      </c>
      <c r="D32" s="32">
        <f>SUM(D35:D45)</f>
        <v>0</v>
      </c>
      <c r="E32" s="32">
        <f>E33</f>
        <v>102455</v>
      </c>
      <c r="F32" s="124">
        <f t="shared" si="0"/>
        <v>25.652228342513773</v>
      </c>
      <c r="G32" s="10"/>
      <c r="H32" s="3"/>
    </row>
    <row r="33" spans="1:8" ht="52.5" customHeight="1">
      <c r="A33" s="35" t="s">
        <v>179</v>
      </c>
      <c r="B33" s="26" t="s">
        <v>180</v>
      </c>
      <c r="C33" s="32">
        <f>C34+C39+C41</f>
        <v>399400</v>
      </c>
      <c r="D33" s="32"/>
      <c r="E33" s="32">
        <f>E34+E39+E41</f>
        <v>102455</v>
      </c>
      <c r="F33" s="124">
        <f t="shared" si="0"/>
        <v>25.652228342513773</v>
      </c>
      <c r="G33" s="10"/>
      <c r="H33" s="3"/>
    </row>
    <row r="34" spans="1:8" ht="41.25" customHeight="1">
      <c r="A34" s="117" t="s">
        <v>229</v>
      </c>
      <c r="B34" s="25" t="s">
        <v>181</v>
      </c>
      <c r="C34" s="20">
        <f>C35+C36</f>
        <v>335200</v>
      </c>
      <c r="D34" s="32"/>
      <c r="E34" s="20">
        <v>87100</v>
      </c>
      <c r="F34" s="124">
        <f t="shared" si="0"/>
        <v>25.984486873508356</v>
      </c>
      <c r="G34" s="10"/>
      <c r="H34" s="3"/>
    </row>
    <row r="35" spans="1:8" ht="33.75" customHeight="1">
      <c r="A35" s="30" t="s">
        <v>230</v>
      </c>
      <c r="B35" s="25" t="s">
        <v>25</v>
      </c>
      <c r="C35" s="22">
        <v>20200</v>
      </c>
      <c r="D35" s="20"/>
      <c r="E35" s="20">
        <v>7100</v>
      </c>
      <c r="F35" s="124">
        <f t="shared" si="0"/>
        <v>35.148514851485146</v>
      </c>
      <c r="G35" s="11"/>
      <c r="H35" s="14"/>
    </row>
    <row r="36" spans="1:8" ht="47.25" customHeight="1">
      <c r="A36" s="33" t="s">
        <v>231</v>
      </c>
      <c r="B36" s="27" t="s">
        <v>37</v>
      </c>
      <c r="C36" s="20">
        <v>315000</v>
      </c>
      <c r="D36" s="20"/>
      <c r="E36" s="20">
        <v>80000</v>
      </c>
      <c r="F36" s="124">
        <f t="shared" si="0"/>
        <v>25.396825396825395</v>
      </c>
      <c r="G36" s="9"/>
      <c r="H36" s="4"/>
    </row>
    <row r="37" spans="1:8" ht="65.25" customHeight="1" hidden="1">
      <c r="A37" s="118" t="s">
        <v>182</v>
      </c>
      <c r="B37" s="116" t="s">
        <v>183</v>
      </c>
      <c r="C37" s="50">
        <v>0</v>
      </c>
      <c r="D37" s="50"/>
      <c r="E37" s="50">
        <v>359699.07</v>
      </c>
      <c r="F37" s="124" t="e">
        <f t="shared" si="0"/>
        <v>#DIV/0!</v>
      </c>
      <c r="G37" s="9"/>
      <c r="H37" s="4"/>
    </row>
    <row r="38" spans="1:8" ht="38.25" customHeight="1" hidden="1">
      <c r="A38" s="118" t="s">
        <v>184</v>
      </c>
      <c r="B38" s="116" t="s">
        <v>185</v>
      </c>
      <c r="C38" s="50">
        <v>0</v>
      </c>
      <c r="D38" s="50"/>
      <c r="E38" s="50">
        <v>359699.07</v>
      </c>
      <c r="F38" s="124" t="e">
        <f t="shared" si="0"/>
        <v>#DIV/0!</v>
      </c>
      <c r="G38" s="9"/>
      <c r="H38" s="4"/>
    </row>
    <row r="39" spans="1:8" ht="34.5" customHeight="1">
      <c r="A39" s="118" t="s">
        <v>232</v>
      </c>
      <c r="B39" s="116" t="s">
        <v>186</v>
      </c>
      <c r="C39" s="50">
        <v>61400</v>
      </c>
      <c r="D39" s="50"/>
      <c r="E39" s="50">
        <v>15355</v>
      </c>
      <c r="F39" s="124">
        <f t="shared" si="0"/>
        <v>25.00814332247557</v>
      </c>
      <c r="G39" s="9"/>
      <c r="H39" s="4"/>
    </row>
    <row r="40" spans="1:8" ht="63.75" customHeight="1">
      <c r="A40" s="55" t="s">
        <v>233</v>
      </c>
      <c r="B40" s="56" t="s">
        <v>24</v>
      </c>
      <c r="C40" s="50">
        <v>61400</v>
      </c>
      <c r="D40" s="50"/>
      <c r="E40" s="50">
        <v>15355</v>
      </c>
      <c r="F40" s="124">
        <f t="shared" si="0"/>
        <v>25.00814332247557</v>
      </c>
      <c r="G40" s="9"/>
      <c r="H40" s="4"/>
    </row>
    <row r="41" spans="1:8" ht="33" customHeight="1">
      <c r="A41" s="33" t="s">
        <v>234</v>
      </c>
      <c r="B41" s="27" t="s">
        <v>22</v>
      </c>
      <c r="C41" s="20">
        <f>C44</f>
        <v>2800</v>
      </c>
      <c r="D41" s="20"/>
      <c r="E41" s="20">
        <v>0</v>
      </c>
      <c r="F41" s="124">
        <f t="shared" si="0"/>
        <v>0</v>
      </c>
      <c r="G41" s="9"/>
      <c r="H41" s="4"/>
    </row>
    <row r="42" spans="1:8" ht="142.5" customHeight="1" hidden="1">
      <c r="A42" s="33" t="s">
        <v>187</v>
      </c>
      <c r="B42" s="27" t="s">
        <v>188</v>
      </c>
      <c r="C42" s="20">
        <v>0</v>
      </c>
      <c r="D42" s="20"/>
      <c r="E42" s="20">
        <v>2900</v>
      </c>
      <c r="F42" s="124" t="e">
        <f t="shared" si="0"/>
        <v>#DIV/0!</v>
      </c>
      <c r="G42" s="9"/>
      <c r="H42" s="4"/>
    </row>
    <row r="43" spans="1:8" ht="93.75" customHeight="1">
      <c r="A43" s="33" t="s">
        <v>235</v>
      </c>
      <c r="B43" s="27" t="s">
        <v>216</v>
      </c>
      <c r="C43" s="20">
        <v>2800</v>
      </c>
      <c r="D43" s="20"/>
      <c r="E43" s="20">
        <v>0</v>
      </c>
      <c r="F43" s="124">
        <f t="shared" si="0"/>
        <v>0</v>
      </c>
      <c r="G43" s="9"/>
      <c r="H43" s="4"/>
    </row>
    <row r="44" spans="1:8" ht="54" customHeight="1" hidden="1">
      <c r="A44" s="33" t="s">
        <v>175</v>
      </c>
      <c r="B44" s="27" t="s">
        <v>176</v>
      </c>
      <c r="C44" s="20">
        <f>C45</f>
        <v>2800</v>
      </c>
      <c r="D44" s="20"/>
      <c r="E44" s="20">
        <v>102300</v>
      </c>
      <c r="F44" s="124">
        <f t="shared" si="0"/>
        <v>3653.5714285714284</v>
      </c>
      <c r="G44" s="9"/>
      <c r="H44" s="4"/>
    </row>
    <row r="45" spans="1:8" ht="51" customHeight="1" hidden="1">
      <c r="A45" s="33" t="s">
        <v>38</v>
      </c>
      <c r="B45" s="27" t="s">
        <v>35</v>
      </c>
      <c r="C45" s="20">
        <v>2800</v>
      </c>
      <c r="D45" s="20"/>
      <c r="E45" s="20">
        <v>102300</v>
      </c>
      <c r="F45" s="124">
        <f t="shared" si="0"/>
        <v>3653.5714285714284</v>
      </c>
      <c r="G45" s="9"/>
      <c r="H45" s="4"/>
    </row>
    <row r="46" spans="1:8" ht="69.75" customHeight="1" hidden="1">
      <c r="A46" s="120" t="s">
        <v>189</v>
      </c>
      <c r="B46" s="119" t="s">
        <v>190</v>
      </c>
      <c r="C46" s="32">
        <v>0</v>
      </c>
      <c r="D46" s="20"/>
      <c r="E46" s="32">
        <v>14000</v>
      </c>
      <c r="F46" s="124" t="e">
        <f t="shared" si="0"/>
        <v>#DIV/0!</v>
      </c>
      <c r="G46" s="9"/>
      <c r="H46" s="4"/>
    </row>
    <row r="47" spans="1:8" ht="69.75" customHeight="1" hidden="1">
      <c r="A47" s="33" t="s">
        <v>191</v>
      </c>
      <c r="B47" s="27" t="s">
        <v>192</v>
      </c>
      <c r="C47" s="20">
        <v>0</v>
      </c>
      <c r="D47" s="20"/>
      <c r="E47" s="20">
        <v>14000</v>
      </c>
      <c r="F47" s="124" t="e">
        <f t="shared" si="0"/>
        <v>#DIV/0!</v>
      </c>
      <c r="G47" s="9"/>
      <c r="H47" s="4"/>
    </row>
    <row r="48" spans="1:8" ht="33" customHeight="1" hidden="1">
      <c r="A48" s="120" t="s">
        <v>193</v>
      </c>
      <c r="B48" s="119" t="s">
        <v>194</v>
      </c>
      <c r="C48" s="32">
        <v>0</v>
      </c>
      <c r="D48" s="20"/>
      <c r="E48" s="32">
        <v>25000</v>
      </c>
      <c r="F48" s="124" t="e">
        <f t="shared" si="0"/>
        <v>#DIV/0!</v>
      </c>
      <c r="G48" s="9"/>
      <c r="H48" s="4"/>
    </row>
    <row r="49" spans="1:8" ht="47.25" customHeight="1" hidden="1">
      <c r="A49" s="33" t="s">
        <v>195</v>
      </c>
      <c r="B49" s="27" t="s">
        <v>196</v>
      </c>
      <c r="C49" s="20">
        <v>0</v>
      </c>
      <c r="D49" s="20"/>
      <c r="E49" s="20">
        <v>25000</v>
      </c>
      <c r="F49" s="124" t="e">
        <f t="shared" si="0"/>
        <v>#DIV/0!</v>
      </c>
      <c r="G49" s="9"/>
      <c r="H49" s="4"/>
    </row>
    <row r="50" spans="1:8" ht="13.5" customHeight="1">
      <c r="A50" s="159" t="s">
        <v>12</v>
      </c>
      <c r="B50" s="159"/>
      <c r="C50" s="36">
        <f>C32+C14</f>
        <v>1713400</v>
      </c>
      <c r="D50" s="36">
        <f>D32+D14</f>
        <v>0</v>
      </c>
      <c r="E50" s="36">
        <f>E32+E14</f>
        <v>369251.27999999997</v>
      </c>
      <c r="F50" s="124">
        <f t="shared" si="0"/>
        <v>21.550792576164348</v>
      </c>
      <c r="G50" s="11"/>
      <c r="H50" s="12"/>
    </row>
    <row r="57" ht="12.75">
      <c r="B57" s="18"/>
    </row>
  </sheetData>
  <sheetProtection/>
  <mergeCells count="10">
    <mergeCell ref="A50:B50"/>
    <mergeCell ref="A11:F11"/>
    <mergeCell ref="A4:I4"/>
    <mergeCell ref="A3:G3"/>
    <mergeCell ref="A5:F5"/>
    <mergeCell ref="A6:F6"/>
    <mergeCell ref="A10:F10"/>
    <mergeCell ref="A7:F7"/>
    <mergeCell ref="A8:F8"/>
    <mergeCell ref="A9:F9"/>
  </mergeCells>
  <printOptions/>
  <pageMargins left="0.7" right="0.7" top="0.75" bottom="0.75" header="0.3" footer="0.3"/>
  <pageSetup fitToHeight="0" fitToWidth="1" horizontalDpi="300" verticalDpi="300" orientation="portrait" paperSize="9" scale="5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B1">
      <selection activeCell="J9" sqref="J9"/>
    </sheetView>
  </sheetViews>
  <sheetFormatPr defaultColWidth="9.00390625" defaultRowHeight="12.75"/>
  <cols>
    <col min="1" max="1" width="7.50390625" style="0" hidden="1" customWidth="1"/>
    <col min="2" max="2" width="8.50390625" style="0" customWidth="1"/>
    <col min="3" max="3" width="62.50390625" style="0" customWidth="1"/>
    <col min="4" max="4" width="19.625" style="0" customWidth="1"/>
    <col min="5" max="5" width="21.125" style="0" hidden="1" customWidth="1"/>
    <col min="6" max="6" width="20.375" style="0" hidden="1" customWidth="1"/>
    <col min="7" max="7" width="20.00390625" style="0" customWidth="1"/>
    <col min="8" max="8" width="17.125" style="0" customWidth="1"/>
  </cols>
  <sheetData>
    <row r="1" spans="2:8" ht="15">
      <c r="B1" s="165" t="s">
        <v>145</v>
      </c>
      <c r="C1" s="165"/>
      <c r="D1" s="165"/>
      <c r="E1" s="165"/>
      <c r="F1" s="165"/>
      <c r="G1" s="165"/>
      <c r="H1" s="165"/>
    </row>
    <row r="2" spans="2:8" ht="15">
      <c r="B2" s="165" t="s">
        <v>225</v>
      </c>
      <c r="C2" s="165"/>
      <c r="D2" s="165"/>
      <c r="E2" s="165"/>
      <c r="F2" s="165"/>
      <c r="G2" s="165"/>
      <c r="H2" s="165"/>
    </row>
    <row r="3" spans="2:8" ht="15">
      <c r="B3" s="165" t="s">
        <v>268</v>
      </c>
      <c r="C3" s="165"/>
      <c r="D3" s="165"/>
      <c r="E3" s="165"/>
      <c r="F3" s="165"/>
      <c r="G3" s="165"/>
      <c r="H3" s="165"/>
    </row>
    <row r="4" spans="2:8" ht="15">
      <c r="B4" s="165" t="s">
        <v>218</v>
      </c>
      <c r="C4" s="165"/>
      <c r="D4" s="165"/>
      <c r="E4" s="165"/>
      <c r="F4" s="165"/>
      <c r="G4" s="165"/>
      <c r="H4" s="165"/>
    </row>
    <row r="5" spans="2:8" ht="15">
      <c r="B5" s="166" t="s">
        <v>220</v>
      </c>
      <c r="C5" s="166"/>
      <c r="D5" s="166"/>
      <c r="E5" s="166"/>
      <c r="F5" s="166"/>
      <c r="G5" s="166"/>
      <c r="H5" s="166"/>
    </row>
    <row r="6" spans="2:8" ht="12.75">
      <c r="B6" s="79"/>
      <c r="C6" s="167" t="s">
        <v>277</v>
      </c>
      <c r="D6" s="167"/>
      <c r="E6" s="167"/>
      <c r="F6" s="167"/>
      <c r="G6" s="167"/>
      <c r="H6" s="167"/>
    </row>
    <row r="7" spans="1:8" ht="15">
      <c r="A7" s="80" t="s">
        <v>146</v>
      </c>
      <c r="B7" s="152"/>
      <c r="C7" s="152"/>
      <c r="D7" s="152"/>
      <c r="E7" s="152"/>
      <c r="F7" s="152"/>
      <c r="G7" s="152"/>
      <c r="H7" s="80"/>
    </row>
    <row r="8" spans="1:8" ht="15" customHeight="1">
      <c r="A8" s="80" t="s">
        <v>147</v>
      </c>
      <c r="B8" s="152" t="s">
        <v>269</v>
      </c>
      <c r="C8" s="152"/>
      <c r="D8" s="152"/>
      <c r="E8" s="152"/>
      <c r="F8" s="152"/>
      <c r="G8" s="152"/>
      <c r="H8" s="80"/>
    </row>
    <row r="9" spans="2:8" ht="15" customHeight="1">
      <c r="B9" s="153" t="s">
        <v>270</v>
      </c>
      <c r="C9" s="153"/>
      <c r="D9" s="153"/>
      <c r="E9" s="153"/>
      <c r="F9" s="153"/>
      <c r="G9" s="153"/>
      <c r="H9" s="151"/>
    </row>
    <row r="10" spans="2:8" ht="105" customHeight="1">
      <c r="B10" s="81" t="s">
        <v>148</v>
      </c>
      <c r="C10" s="82" t="s">
        <v>149</v>
      </c>
      <c r="D10" s="83" t="s">
        <v>40</v>
      </c>
      <c r="E10" s="84" t="s">
        <v>150</v>
      </c>
      <c r="F10" s="83" t="s">
        <v>151</v>
      </c>
      <c r="G10" s="83" t="s">
        <v>271</v>
      </c>
      <c r="H10" s="83" t="s">
        <v>13</v>
      </c>
    </row>
    <row r="11" spans="2:8" ht="13.5">
      <c r="B11" s="85" t="s">
        <v>152</v>
      </c>
      <c r="C11" s="86" t="s">
        <v>61</v>
      </c>
      <c r="D11" s="87">
        <f>D12+D13+D14+D15</f>
        <v>1160701.29</v>
      </c>
      <c r="E11" s="87">
        <f>F11-D11</f>
        <v>256127.18999999994</v>
      </c>
      <c r="F11" s="87">
        <f>F12+F13+F14+F15</f>
        <v>1416828.48</v>
      </c>
      <c r="G11" s="87">
        <f>G12+G13+G14+G15</f>
        <v>239141.27000000002</v>
      </c>
      <c r="H11" s="88">
        <f>G11/F11*100</f>
        <v>16.878632338051254</v>
      </c>
    </row>
    <row r="12" spans="2:8" ht="31.5" customHeight="1">
      <c r="B12" s="89" t="s">
        <v>153</v>
      </c>
      <c r="C12" s="90" t="s">
        <v>154</v>
      </c>
      <c r="D12" s="91">
        <v>323170</v>
      </c>
      <c r="E12" s="91">
        <f aca="true" t="shared" si="0" ref="E12:E31">F12-D12</f>
        <v>-1020</v>
      </c>
      <c r="F12" s="93">
        <v>322150</v>
      </c>
      <c r="G12" s="93">
        <v>47471</v>
      </c>
      <c r="H12" s="88">
        <f aca="true" t="shared" si="1" ref="H12:H31">G12/F12*100</f>
        <v>14.735682135651093</v>
      </c>
    </row>
    <row r="13" spans="2:8" ht="41.25" customHeight="1">
      <c r="B13" s="89" t="s">
        <v>155</v>
      </c>
      <c r="C13" s="94" t="s">
        <v>69</v>
      </c>
      <c r="D13" s="91">
        <v>304761.29</v>
      </c>
      <c r="E13" s="91">
        <f t="shared" si="0"/>
        <v>437717.19</v>
      </c>
      <c r="F13" s="93">
        <v>742478.48</v>
      </c>
      <c r="G13" s="93">
        <v>77441.19</v>
      </c>
      <c r="H13" s="88">
        <f t="shared" si="1"/>
        <v>10.430092196072808</v>
      </c>
    </row>
    <row r="14" spans="2:8" ht="13.5">
      <c r="B14" s="89" t="s">
        <v>156</v>
      </c>
      <c r="C14" s="95" t="s">
        <v>77</v>
      </c>
      <c r="D14" s="96">
        <v>10000</v>
      </c>
      <c r="E14" s="91">
        <f t="shared" si="0"/>
        <v>-10000</v>
      </c>
      <c r="F14" s="93">
        <v>0</v>
      </c>
      <c r="G14" s="93">
        <v>0</v>
      </c>
      <c r="H14" s="88"/>
    </row>
    <row r="15" spans="2:8" ht="13.5">
      <c r="B15" s="89" t="s">
        <v>157</v>
      </c>
      <c r="C15" s="97" t="s">
        <v>84</v>
      </c>
      <c r="D15" s="96">
        <v>522770</v>
      </c>
      <c r="E15" s="91">
        <f t="shared" si="0"/>
        <v>-170570</v>
      </c>
      <c r="F15" s="93">
        <v>352200</v>
      </c>
      <c r="G15" s="93">
        <v>114229.08</v>
      </c>
      <c r="H15" s="88">
        <f t="shared" si="1"/>
        <v>32.43301533219762</v>
      </c>
    </row>
    <row r="16" spans="2:8" ht="13.5">
      <c r="B16" s="85" t="s">
        <v>158</v>
      </c>
      <c r="C16" s="98" t="s">
        <v>95</v>
      </c>
      <c r="D16" s="99">
        <v>61400</v>
      </c>
      <c r="E16" s="87">
        <f t="shared" si="0"/>
        <v>14600</v>
      </c>
      <c r="F16" s="99">
        <f>F17</f>
        <v>76000</v>
      </c>
      <c r="G16" s="99">
        <v>15200.58</v>
      </c>
      <c r="H16" s="88">
        <f t="shared" si="1"/>
        <v>20.00076315789474</v>
      </c>
    </row>
    <row r="17" spans="2:8" ht="13.5">
      <c r="B17" s="89" t="s">
        <v>159</v>
      </c>
      <c r="C17" s="97" t="s">
        <v>96</v>
      </c>
      <c r="D17" s="96">
        <v>61400</v>
      </c>
      <c r="E17" s="91">
        <f t="shared" si="0"/>
        <v>14600</v>
      </c>
      <c r="F17" s="93">
        <v>76000</v>
      </c>
      <c r="G17" s="93">
        <v>15200.58</v>
      </c>
      <c r="H17" s="88">
        <f t="shared" si="1"/>
        <v>20.00076315789474</v>
      </c>
    </row>
    <row r="18" spans="2:8" ht="13.5" hidden="1">
      <c r="B18" s="85" t="s">
        <v>202</v>
      </c>
      <c r="C18" s="111" t="s">
        <v>203</v>
      </c>
      <c r="D18" s="99">
        <v>500</v>
      </c>
      <c r="E18" s="87">
        <f t="shared" si="0"/>
        <v>-500</v>
      </c>
      <c r="F18" s="112">
        <v>0</v>
      </c>
      <c r="G18" s="112">
        <v>0</v>
      </c>
      <c r="H18" s="88" t="e">
        <f t="shared" si="1"/>
        <v>#DIV/0!</v>
      </c>
    </row>
    <row r="19" spans="2:8" ht="19.5" customHeight="1" hidden="1">
      <c r="B19" s="89" t="s">
        <v>204</v>
      </c>
      <c r="C19" s="97" t="s">
        <v>205</v>
      </c>
      <c r="D19" s="96">
        <v>500</v>
      </c>
      <c r="E19" s="91">
        <f t="shared" si="0"/>
        <v>-500</v>
      </c>
      <c r="F19" s="93">
        <v>0</v>
      </c>
      <c r="G19" s="93">
        <v>0</v>
      </c>
      <c r="H19" s="88" t="e">
        <f t="shared" si="1"/>
        <v>#DIV/0!</v>
      </c>
    </row>
    <row r="20" spans="2:8" ht="13.5">
      <c r="B20" s="85" t="s">
        <v>160</v>
      </c>
      <c r="C20" s="100" t="s">
        <v>99</v>
      </c>
      <c r="D20" s="99">
        <v>5300</v>
      </c>
      <c r="E20" s="87">
        <f t="shared" si="0"/>
        <v>-4000</v>
      </c>
      <c r="F20" s="99">
        <f>F21</f>
        <v>1300</v>
      </c>
      <c r="G20" s="99">
        <v>0</v>
      </c>
      <c r="H20" s="88">
        <f t="shared" si="1"/>
        <v>0</v>
      </c>
    </row>
    <row r="21" spans="2:8" ht="13.5">
      <c r="B21" s="89" t="s">
        <v>161</v>
      </c>
      <c r="C21" s="97" t="s">
        <v>162</v>
      </c>
      <c r="D21" s="96">
        <v>5300</v>
      </c>
      <c r="E21" s="91">
        <f t="shared" si="0"/>
        <v>-4000</v>
      </c>
      <c r="F21" s="93">
        <v>1300</v>
      </c>
      <c r="G21" s="93">
        <v>0</v>
      </c>
      <c r="H21" s="88">
        <f t="shared" si="1"/>
        <v>0</v>
      </c>
    </row>
    <row r="22" spans="2:8" ht="0" customHeight="1" hidden="1">
      <c r="B22" s="89" t="s">
        <v>163</v>
      </c>
      <c r="C22" s="95" t="s">
        <v>164</v>
      </c>
      <c r="D22" s="96">
        <v>0</v>
      </c>
      <c r="E22" s="87">
        <f t="shared" si="0"/>
        <v>0</v>
      </c>
      <c r="F22" s="93">
        <v>0</v>
      </c>
      <c r="G22" s="93">
        <v>0</v>
      </c>
      <c r="H22" s="88" t="e">
        <f t="shared" si="1"/>
        <v>#DIV/0!</v>
      </c>
    </row>
    <row r="23" spans="2:8" ht="13.5">
      <c r="B23" s="85" t="s">
        <v>165</v>
      </c>
      <c r="C23" s="98" t="s">
        <v>166</v>
      </c>
      <c r="D23" s="99">
        <f>D24+D25</f>
        <v>530010</v>
      </c>
      <c r="E23" s="87">
        <f t="shared" si="0"/>
        <v>-103404</v>
      </c>
      <c r="F23" s="99">
        <f>F24+F25</f>
        <v>426606</v>
      </c>
      <c r="G23" s="99">
        <f>G24+G25</f>
        <v>162408.25</v>
      </c>
      <c r="H23" s="88">
        <f t="shared" si="1"/>
        <v>38.06984665007055</v>
      </c>
    </row>
    <row r="24" spans="2:8" ht="13.5">
      <c r="B24" s="89" t="s">
        <v>167</v>
      </c>
      <c r="C24" s="101" t="s">
        <v>114</v>
      </c>
      <c r="D24" s="96">
        <v>128000</v>
      </c>
      <c r="E24" s="91">
        <f t="shared" si="0"/>
        <v>-15700</v>
      </c>
      <c r="F24" s="93">
        <v>112300</v>
      </c>
      <c r="G24" s="93">
        <v>47638</v>
      </c>
      <c r="H24" s="88">
        <f t="shared" si="1"/>
        <v>42.420302760463045</v>
      </c>
    </row>
    <row r="25" spans="2:8" ht="27" customHeight="1">
      <c r="B25" s="102" t="s">
        <v>168</v>
      </c>
      <c r="C25" s="95" t="s">
        <v>169</v>
      </c>
      <c r="D25" s="103">
        <v>402010</v>
      </c>
      <c r="E25" s="91">
        <f t="shared" si="0"/>
        <v>-87704</v>
      </c>
      <c r="F25" s="104">
        <v>314306</v>
      </c>
      <c r="G25" s="104">
        <v>114770.25</v>
      </c>
      <c r="H25" s="88">
        <f t="shared" si="1"/>
        <v>36.515449911869325</v>
      </c>
    </row>
    <row r="26" spans="2:8" ht="13.5" hidden="1">
      <c r="B26" s="105" t="s">
        <v>170</v>
      </c>
      <c r="C26" s="106" t="s">
        <v>131</v>
      </c>
      <c r="D26" s="107">
        <f>D27</f>
        <v>12000</v>
      </c>
      <c r="E26" s="87">
        <f t="shared" si="0"/>
        <v>72000</v>
      </c>
      <c r="F26" s="107">
        <f>F27</f>
        <v>84000</v>
      </c>
      <c r="G26" s="107">
        <f>G27</f>
        <v>83401.68</v>
      </c>
      <c r="H26" s="88">
        <f t="shared" si="1"/>
        <v>99.28771428571427</v>
      </c>
    </row>
    <row r="27" spans="2:8" ht="13.5" hidden="1">
      <c r="B27" s="102" t="s">
        <v>171</v>
      </c>
      <c r="C27" s="108" t="s">
        <v>132</v>
      </c>
      <c r="D27" s="109">
        <v>12000</v>
      </c>
      <c r="E27" s="87">
        <f t="shared" si="0"/>
        <v>72000</v>
      </c>
      <c r="F27" s="92">
        <v>84000</v>
      </c>
      <c r="G27" s="92">
        <v>83401.68</v>
      </c>
      <c r="H27" s="88">
        <f t="shared" si="1"/>
        <v>99.28771428571427</v>
      </c>
    </row>
    <row r="28" spans="2:8" ht="18" customHeight="1">
      <c r="B28" s="105" t="s">
        <v>273</v>
      </c>
      <c r="C28" s="154" t="s">
        <v>272</v>
      </c>
      <c r="D28" s="110">
        <v>12000</v>
      </c>
      <c r="E28" s="87">
        <f t="shared" si="0"/>
        <v>34800</v>
      </c>
      <c r="F28" s="110">
        <f>F29</f>
        <v>46800</v>
      </c>
      <c r="G28" s="110">
        <f>G29</f>
        <v>7000</v>
      </c>
      <c r="H28" s="88">
        <f t="shared" si="1"/>
        <v>14.957264957264957</v>
      </c>
    </row>
    <row r="29" spans="2:8" ht="13.5">
      <c r="B29" s="102" t="s">
        <v>172</v>
      </c>
      <c r="C29" s="90" t="s">
        <v>263</v>
      </c>
      <c r="D29" s="109">
        <v>12000</v>
      </c>
      <c r="E29" s="91">
        <f t="shared" si="0"/>
        <v>34800</v>
      </c>
      <c r="F29" s="92">
        <v>46800</v>
      </c>
      <c r="G29" s="92">
        <v>7000</v>
      </c>
      <c r="H29" s="88">
        <f t="shared" si="1"/>
        <v>14.957264957264957</v>
      </c>
    </row>
    <row r="30" spans="2:8" ht="0" customHeight="1" hidden="1">
      <c r="B30" s="105" t="s">
        <v>172</v>
      </c>
      <c r="C30" s="111" t="s">
        <v>173</v>
      </c>
      <c r="D30" s="87">
        <v>137000</v>
      </c>
      <c r="E30" s="87">
        <f t="shared" si="0"/>
        <v>7000</v>
      </c>
      <c r="F30" s="112">
        <v>144000</v>
      </c>
      <c r="G30" s="112">
        <v>79428.78</v>
      </c>
      <c r="H30" s="88">
        <f t="shared" si="1"/>
        <v>55.158874999999995</v>
      </c>
    </row>
    <row r="31" spans="2:8" ht="13.5">
      <c r="B31" s="105"/>
      <c r="C31" s="113" t="s">
        <v>174</v>
      </c>
      <c r="D31" s="87">
        <f>D11+D16+D20+D23+D28</f>
        <v>1769411.29</v>
      </c>
      <c r="E31" s="87">
        <f t="shared" si="0"/>
        <v>198123.18999999994</v>
      </c>
      <c r="F31" s="87">
        <f>F11+F16+F18+F20+F23+F28</f>
        <v>1967534.48</v>
      </c>
      <c r="G31" s="87">
        <f>G11+G16+G18+G20+G23+G28</f>
        <v>423750.1</v>
      </c>
      <c r="H31" s="88">
        <f t="shared" si="1"/>
        <v>21.5371117663971</v>
      </c>
    </row>
    <row r="32" spans="2:7" ht="25.5" customHeight="1">
      <c r="B32" s="114"/>
      <c r="C32" s="115"/>
      <c r="D32" s="115"/>
      <c r="E32" s="115"/>
      <c r="F32" s="115"/>
      <c r="G32" s="115"/>
    </row>
    <row r="33" spans="2:7" ht="12.75">
      <c r="B33" s="114"/>
      <c r="C33" s="115"/>
      <c r="D33" s="115"/>
      <c r="E33" s="115"/>
      <c r="F33" s="115"/>
      <c r="G33" s="115"/>
    </row>
    <row r="34" ht="15">
      <c r="B34" s="1"/>
    </row>
  </sheetData>
  <sheetProtection/>
  <mergeCells count="6">
    <mergeCell ref="B1:H1"/>
    <mergeCell ref="B2:H2"/>
    <mergeCell ref="B3:H3"/>
    <mergeCell ref="B4:H4"/>
    <mergeCell ref="B5:H5"/>
    <mergeCell ref="C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3.875" style="0" customWidth="1"/>
    <col min="2" max="2" width="5.125" style="0" customWidth="1"/>
    <col min="3" max="3" width="4.375" style="0" customWidth="1"/>
    <col min="4" max="4" width="4.125" style="0" customWidth="1"/>
    <col min="5" max="5" width="12.375" style="0" customWidth="1"/>
    <col min="6" max="6" width="6.375" style="0" customWidth="1"/>
    <col min="7" max="7" width="14.875" style="0" customWidth="1"/>
    <col min="8" max="8" width="12.875" style="0" customWidth="1"/>
    <col min="9" max="9" width="12.00390625" style="0" customWidth="1"/>
  </cols>
  <sheetData>
    <row r="1" spans="3:9" ht="129" customHeight="1">
      <c r="C1" s="168"/>
      <c r="D1" s="169"/>
      <c r="E1" s="169"/>
      <c r="G1" s="168" t="s">
        <v>239</v>
      </c>
      <c r="H1" s="169"/>
      <c r="I1" s="169"/>
    </row>
    <row r="2" spans="1:9" ht="58.5" customHeight="1">
      <c r="A2" s="170" t="s">
        <v>238</v>
      </c>
      <c r="B2" s="170"/>
      <c r="C2" s="170"/>
      <c r="D2" s="170"/>
      <c r="E2" s="170"/>
      <c r="F2" s="170"/>
      <c r="G2" s="170"/>
      <c r="H2" s="170"/>
      <c r="I2" s="170"/>
    </row>
    <row r="3" spans="1:9" ht="39">
      <c r="A3" s="142" t="s">
        <v>1</v>
      </c>
      <c r="B3" s="57" t="s">
        <v>57</v>
      </c>
      <c r="C3" s="57" t="s">
        <v>58</v>
      </c>
      <c r="D3" s="57" t="s">
        <v>59</v>
      </c>
      <c r="E3" s="57" t="s">
        <v>60</v>
      </c>
      <c r="F3" s="73"/>
      <c r="G3" s="61" t="s">
        <v>40</v>
      </c>
      <c r="H3" s="72" t="s">
        <v>240</v>
      </c>
      <c r="I3" s="72" t="s">
        <v>13</v>
      </c>
    </row>
    <row r="4" spans="1:9" s="75" customFormat="1" ht="13.5">
      <c r="A4" s="132" t="s">
        <v>61</v>
      </c>
      <c r="B4" s="60">
        <v>303</v>
      </c>
      <c r="C4" s="60" t="s">
        <v>62</v>
      </c>
      <c r="D4" s="133"/>
      <c r="E4" s="71"/>
      <c r="F4" s="71"/>
      <c r="G4" s="61">
        <f>G5+G10+G24+G29</f>
        <v>1160701.29</v>
      </c>
      <c r="H4" s="61">
        <f>H5+H10+H24+H29</f>
        <v>239141.27</v>
      </c>
      <c r="I4" s="76">
        <f>H4/G4*100</f>
        <v>20.603170864055816</v>
      </c>
    </row>
    <row r="5" spans="1:9" ht="63" customHeight="1">
      <c r="A5" s="126" t="s">
        <v>63</v>
      </c>
      <c r="B5" s="62" t="s">
        <v>64</v>
      </c>
      <c r="C5" s="62" t="s">
        <v>62</v>
      </c>
      <c r="D5" s="134" t="s">
        <v>65</v>
      </c>
      <c r="E5" s="73"/>
      <c r="F5" s="73"/>
      <c r="G5" s="63">
        <f aca="true" t="shared" si="0" ref="G5:H8">G6</f>
        <v>323170</v>
      </c>
      <c r="H5" s="78">
        <f t="shared" si="0"/>
        <v>47471</v>
      </c>
      <c r="I5" s="76">
        <f aca="true" t="shared" si="1" ref="I5:I68">H5/G5*100</f>
        <v>14.689172881146145</v>
      </c>
    </row>
    <row r="6" spans="1:9" ht="69" hidden="1">
      <c r="A6" s="126" t="s">
        <v>71</v>
      </c>
      <c r="B6" s="62">
        <v>303</v>
      </c>
      <c r="C6" s="62" t="s">
        <v>62</v>
      </c>
      <c r="D6" s="62" t="s">
        <v>65</v>
      </c>
      <c r="E6" s="58" t="s">
        <v>72</v>
      </c>
      <c r="F6" s="73"/>
      <c r="G6" s="63">
        <f t="shared" si="0"/>
        <v>323170</v>
      </c>
      <c r="H6" s="78">
        <f t="shared" si="0"/>
        <v>47471</v>
      </c>
      <c r="I6" s="76">
        <f t="shared" si="1"/>
        <v>14.689172881146145</v>
      </c>
    </row>
    <row r="7" spans="1:9" ht="41.25">
      <c r="A7" s="126" t="s">
        <v>67</v>
      </c>
      <c r="B7" s="62">
        <v>303</v>
      </c>
      <c r="C7" s="62" t="s">
        <v>62</v>
      </c>
      <c r="D7" s="62" t="s">
        <v>65</v>
      </c>
      <c r="E7" s="58" t="s">
        <v>66</v>
      </c>
      <c r="F7" s="73"/>
      <c r="G7" s="63">
        <f t="shared" si="0"/>
        <v>323170</v>
      </c>
      <c r="H7" s="78">
        <f t="shared" si="0"/>
        <v>47471</v>
      </c>
      <c r="I7" s="76">
        <f t="shared" si="1"/>
        <v>14.689172881146145</v>
      </c>
    </row>
    <row r="8" spans="1:9" ht="21" customHeight="1">
      <c r="A8" s="126" t="s">
        <v>39</v>
      </c>
      <c r="B8" s="62">
        <v>303</v>
      </c>
      <c r="C8" s="62" t="s">
        <v>62</v>
      </c>
      <c r="D8" s="62" t="s">
        <v>65</v>
      </c>
      <c r="E8" s="58" t="s">
        <v>68</v>
      </c>
      <c r="F8" s="73"/>
      <c r="G8" s="63">
        <f t="shared" si="0"/>
        <v>323170</v>
      </c>
      <c r="H8" s="78">
        <f t="shared" si="0"/>
        <v>47471</v>
      </c>
      <c r="I8" s="76">
        <f t="shared" si="1"/>
        <v>14.689172881146145</v>
      </c>
    </row>
    <row r="9" spans="1:9" ht="99.75" customHeight="1">
      <c r="A9" s="143" t="s">
        <v>42</v>
      </c>
      <c r="B9" s="62">
        <v>303</v>
      </c>
      <c r="C9" s="62" t="s">
        <v>62</v>
      </c>
      <c r="D9" s="62" t="s">
        <v>65</v>
      </c>
      <c r="E9" s="58" t="s">
        <v>68</v>
      </c>
      <c r="F9" s="58">
        <v>100</v>
      </c>
      <c r="G9" s="63">
        <v>323170</v>
      </c>
      <c r="H9" s="78">
        <v>47471</v>
      </c>
      <c r="I9" s="76">
        <f t="shared" si="1"/>
        <v>14.689172881146145</v>
      </c>
    </row>
    <row r="10" spans="1:9" ht="87" customHeight="1">
      <c r="A10" s="126" t="s">
        <v>69</v>
      </c>
      <c r="B10" s="62">
        <v>303</v>
      </c>
      <c r="C10" s="62" t="s">
        <v>62</v>
      </c>
      <c r="D10" s="62" t="s">
        <v>70</v>
      </c>
      <c r="E10" s="73"/>
      <c r="F10" s="73"/>
      <c r="G10" s="64">
        <f>G11+G19</f>
        <v>304761.29</v>
      </c>
      <c r="H10" s="64">
        <f>H11</f>
        <v>77441.19</v>
      </c>
      <c r="I10" s="76">
        <f t="shared" si="1"/>
        <v>25.41044172637542</v>
      </c>
    </row>
    <row r="11" spans="1:9" ht="67.5" customHeight="1">
      <c r="A11" s="126" t="s">
        <v>71</v>
      </c>
      <c r="B11" s="62">
        <v>303</v>
      </c>
      <c r="C11" s="62" t="s">
        <v>62</v>
      </c>
      <c r="D11" s="62" t="s">
        <v>70</v>
      </c>
      <c r="E11" s="58" t="s">
        <v>72</v>
      </c>
      <c r="F11" s="73"/>
      <c r="G11" s="64">
        <f>G12</f>
        <v>304761.29</v>
      </c>
      <c r="H11" s="64">
        <f>H12</f>
        <v>77441.19</v>
      </c>
      <c r="I11" s="76">
        <f t="shared" si="1"/>
        <v>25.41044172637542</v>
      </c>
    </row>
    <row r="12" spans="1:9" ht="30" customHeight="1">
      <c r="A12" s="126" t="s">
        <v>67</v>
      </c>
      <c r="B12" s="62">
        <v>303</v>
      </c>
      <c r="C12" s="62" t="s">
        <v>62</v>
      </c>
      <c r="D12" s="62" t="s">
        <v>70</v>
      </c>
      <c r="E12" s="58" t="s">
        <v>66</v>
      </c>
      <c r="F12" s="58"/>
      <c r="G12" s="64">
        <f>G13+G17</f>
        <v>304761.29</v>
      </c>
      <c r="H12" s="64">
        <f>H13</f>
        <v>77441.19</v>
      </c>
      <c r="I12" s="76">
        <f t="shared" si="1"/>
        <v>25.41044172637542</v>
      </c>
    </row>
    <row r="13" spans="1:9" ht="29.25" customHeight="1">
      <c r="A13" s="126" t="s">
        <v>43</v>
      </c>
      <c r="B13" s="62">
        <v>303</v>
      </c>
      <c r="C13" s="62" t="s">
        <v>62</v>
      </c>
      <c r="D13" s="62" t="s">
        <v>70</v>
      </c>
      <c r="E13" s="58" t="s">
        <v>73</v>
      </c>
      <c r="F13" s="73"/>
      <c r="G13" s="64">
        <f>G14+G15+G16</f>
        <v>304761.29</v>
      </c>
      <c r="H13" s="64">
        <f>H14+H15+H16</f>
        <v>77441.19</v>
      </c>
      <c r="I13" s="76">
        <f t="shared" si="1"/>
        <v>25.41044172637542</v>
      </c>
    </row>
    <row r="14" spans="1:9" ht="81" customHeight="1">
      <c r="A14" s="126" t="s">
        <v>42</v>
      </c>
      <c r="B14" s="62">
        <v>303</v>
      </c>
      <c r="C14" s="62" t="s">
        <v>62</v>
      </c>
      <c r="D14" s="62" t="s">
        <v>70</v>
      </c>
      <c r="E14" s="58" t="s">
        <v>73</v>
      </c>
      <c r="F14" s="58">
        <v>100</v>
      </c>
      <c r="G14" s="125">
        <v>161200</v>
      </c>
      <c r="H14" s="78">
        <v>25334.32</v>
      </c>
      <c r="I14" s="76">
        <f t="shared" si="1"/>
        <v>15.716079404466502</v>
      </c>
    </row>
    <row r="15" spans="1:9" ht="25.5" customHeight="1">
      <c r="A15" s="126" t="s">
        <v>74</v>
      </c>
      <c r="B15" s="62">
        <v>303</v>
      </c>
      <c r="C15" s="62" t="s">
        <v>62</v>
      </c>
      <c r="D15" s="62" t="s">
        <v>70</v>
      </c>
      <c r="E15" s="58" t="s">
        <v>73</v>
      </c>
      <c r="F15" s="58">
        <v>200</v>
      </c>
      <c r="G15" s="125">
        <v>107901.29</v>
      </c>
      <c r="H15" s="78">
        <v>27307.76</v>
      </c>
      <c r="I15" s="76">
        <f t="shared" si="1"/>
        <v>25.308094092294915</v>
      </c>
    </row>
    <row r="16" spans="1:9" ht="27">
      <c r="A16" s="126" t="s">
        <v>75</v>
      </c>
      <c r="B16" s="62">
        <v>303</v>
      </c>
      <c r="C16" s="62" t="s">
        <v>62</v>
      </c>
      <c r="D16" s="62" t="s">
        <v>70</v>
      </c>
      <c r="E16" s="58" t="s">
        <v>73</v>
      </c>
      <c r="F16" s="58">
        <v>850</v>
      </c>
      <c r="G16" s="125">
        <v>35660</v>
      </c>
      <c r="H16" s="78">
        <v>24799.11</v>
      </c>
      <c r="I16" s="76">
        <f t="shared" si="1"/>
        <v>69.5432136848009</v>
      </c>
    </row>
    <row r="17" spans="1:9" ht="25.5" customHeight="1" hidden="1">
      <c r="A17" s="129" t="s">
        <v>44</v>
      </c>
      <c r="B17" s="127">
        <v>303</v>
      </c>
      <c r="C17" s="127" t="s">
        <v>62</v>
      </c>
      <c r="D17" s="127" t="s">
        <v>70</v>
      </c>
      <c r="E17" s="128" t="s">
        <v>76</v>
      </c>
      <c r="F17" s="128"/>
      <c r="G17" s="130">
        <f>G18</f>
        <v>0</v>
      </c>
      <c r="H17" s="78"/>
      <c r="I17" s="76" t="e">
        <f t="shared" si="1"/>
        <v>#DIV/0!</v>
      </c>
    </row>
    <row r="18" spans="1:9" ht="76.5" customHeight="1" hidden="1">
      <c r="A18" s="129" t="s">
        <v>42</v>
      </c>
      <c r="B18" s="127">
        <v>303</v>
      </c>
      <c r="C18" s="127" t="s">
        <v>62</v>
      </c>
      <c r="D18" s="127" t="s">
        <v>70</v>
      </c>
      <c r="E18" s="128" t="s">
        <v>76</v>
      </c>
      <c r="F18" s="128">
        <v>100</v>
      </c>
      <c r="G18" s="130"/>
      <c r="H18" s="78"/>
      <c r="I18" s="76" t="e">
        <f t="shared" si="1"/>
        <v>#DIV/0!</v>
      </c>
    </row>
    <row r="19" spans="1:9" ht="13.5" hidden="1">
      <c r="A19" s="126" t="s">
        <v>77</v>
      </c>
      <c r="B19" s="62" t="s">
        <v>78</v>
      </c>
      <c r="C19" s="62" t="s">
        <v>62</v>
      </c>
      <c r="D19" s="62">
        <v>11</v>
      </c>
      <c r="E19" s="73"/>
      <c r="F19" s="73"/>
      <c r="G19" s="64">
        <f>G20</f>
        <v>0</v>
      </c>
      <c r="H19" s="78"/>
      <c r="I19" s="76" t="e">
        <f t="shared" si="1"/>
        <v>#DIV/0!</v>
      </c>
    </row>
    <row r="20" spans="1:9" ht="40.5" customHeight="1" hidden="1">
      <c r="A20" s="126" t="s">
        <v>79</v>
      </c>
      <c r="B20" s="62" t="s">
        <v>78</v>
      </c>
      <c r="C20" s="62" t="s">
        <v>62</v>
      </c>
      <c r="D20" s="62">
        <v>11</v>
      </c>
      <c r="E20" s="58" t="s">
        <v>80</v>
      </c>
      <c r="F20" s="58"/>
      <c r="G20" s="64">
        <f>G21</f>
        <v>0</v>
      </c>
      <c r="H20" s="78"/>
      <c r="I20" s="76" t="e">
        <f t="shared" si="1"/>
        <v>#DIV/0!</v>
      </c>
    </row>
    <row r="21" spans="1:9" ht="13.5" hidden="1">
      <c r="A21" s="126" t="s">
        <v>77</v>
      </c>
      <c r="B21" s="62" t="s">
        <v>78</v>
      </c>
      <c r="C21" s="62" t="s">
        <v>62</v>
      </c>
      <c r="D21" s="62">
        <v>11</v>
      </c>
      <c r="E21" s="58" t="s">
        <v>81</v>
      </c>
      <c r="F21" s="73"/>
      <c r="G21" s="64">
        <f>G22</f>
        <v>0</v>
      </c>
      <c r="H21" s="78"/>
      <c r="I21" s="76" t="e">
        <f t="shared" si="1"/>
        <v>#DIV/0!</v>
      </c>
    </row>
    <row r="22" spans="1:9" ht="18" customHeight="1" hidden="1">
      <c r="A22" s="144" t="s">
        <v>47</v>
      </c>
      <c r="B22" s="62" t="s">
        <v>78</v>
      </c>
      <c r="C22" s="62" t="s">
        <v>62</v>
      </c>
      <c r="D22" s="62">
        <v>11</v>
      </c>
      <c r="E22" s="58" t="s">
        <v>82</v>
      </c>
      <c r="F22" s="73"/>
      <c r="G22" s="125">
        <f>G23</f>
        <v>0</v>
      </c>
      <c r="H22" s="78"/>
      <c r="I22" s="76" t="e">
        <f t="shared" si="1"/>
        <v>#DIV/0!</v>
      </c>
    </row>
    <row r="23" spans="1:9" ht="13.5" hidden="1">
      <c r="A23" s="126" t="s">
        <v>83</v>
      </c>
      <c r="B23" s="62" t="s">
        <v>78</v>
      </c>
      <c r="C23" s="62" t="s">
        <v>62</v>
      </c>
      <c r="D23" s="62">
        <v>11</v>
      </c>
      <c r="E23" s="58" t="s">
        <v>82</v>
      </c>
      <c r="F23" s="58">
        <v>870</v>
      </c>
      <c r="G23" s="64"/>
      <c r="H23" s="78"/>
      <c r="I23" s="76" t="e">
        <f t="shared" si="1"/>
        <v>#DIV/0!</v>
      </c>
    </row>
    <row r="24" spans="1:9" ht="13.5">
      <c r="A24" s="132" t="s">
        <v>77</v>
      </c>
      <c r="B24" s="62" t="s">
        <v>64</v>
      </c>
      <c r="C24" s="62" t="s">
        <v>62</v>
      </c>
      <c r="D24" s="62" t="s">
        <v>246</v>
      </c>
      <c r="E24" s="58"/>
      <c r="F24" s="58"/>
      <c r="G24" s="64">
        <f>G25</f>
        <v>10000</v>
      </c>
      <c r="H24" s="78">
        <f>H28</f>
        <v>0</v>
      </c>
      <c r="I24" s="76">
        <f t="shared" si="1"/>
        <v>0</v>
      </c>
    </row>
    <row r="25" spans="1:9" ht="54.75">
      <c r="A25" s="126" t="s">
        <v>79</v>
      </c>
      <c r="B25" s="62" t="s">
        <v>64</v>
      </c>
      <c r="C25" s="62" t="s">
        <v>62</v>
      </c>
      <c r="D25" s="62" t="s">
        <v>246</v>
      </c>
      <c r="E25" s="58" t="s">
        <v>80</v>
      </c>
      <c r="F25" s="58"/>
      <c r="G25" s="64">
        <f>G26</f>
        <v>10000</v>
      </c>
      <c r="H25" s="78">
        <f>H29</f>
        <v>114229.07999999999</v>
      </c>
      <c r="I25" s="76">
        <f t="shared" si="1"/>
        <v>1142.2907999999998</v>
      </c>
    </row>
    <row r="26" spans="1:9" ht="18" customHeight="1">
      <c r="A26" s="126" t="s">
        <v>77</v>
      </c>
      <c r="B26" s="62" t="s">
        <v>64</v>
      </c>
      <c r="C26" s="62" t="s">
        <v>62</v>
      </c>
      <c r="D26" s="62" t="s">
        <v>246</v>
      </c>
      <c r="E26" s="58" t="s">
        <v>81</v>
      </c>
      <c r="F26" s="58"/>
      <c r="G26" s="64">
        <f>G27</f>
        <v>10000</v>
      </c>
      <c r="H26" s="78">
        <f>H30</f>
        <v>0</v>
      </c>
      <c r="I26" s="76">
        <f t="shared" si="1"/>
        <v>0</v>
      </c>
    </row>
    <row r="27" spans="1:9" ht="27">
      <c r="A27" s="126" t="s">
        <v>47</v>
      </c>
      <c r="B27" s="62" t="s">
        <v>64</v>
      </c>
      <c r="C27" s="62" t="s">
        <v>62</v>
      </c>
      <c r="D27" s="62" t="s">
        <v>246</v>
      </c>
      <c r="E27" s="58" t="s">
        <v>82</v>
      </c>
      <c r="F27" s="58"/>
      <c r="G27" s="64">
        <f>G28</f>
        <v>10000</v>
      </c>
      <c r="H27" s="78">
        <f>H28</f>
        <v>0</v>
      </c>
      <c r="I27" s="76">
        <f t="shared" si="1"/>
        <v>0</v>
      </c>
    </row>
    <row r="28" spans="1:9" ht="13.5">
      <c r="A28" s="126" t="s">
        <v>83</v>
      </c>
      <c r="B28" s="62" t="s">
        <v>64</v>
      </c>
      <c r="C28" s="62" t="s">
        <v>62</v>
      </c>
      <c r="D28" s="62" t="s">
        <v>246</v>
      </c>
      <c r="E28" s="58" t="s">
        <v>82</v>
      </c>
      <c r="F28" s="58">
        <v>870</v>
      </c>
      <c r="G28" s="64">
        <v>10000</v>
      </c>
      <c r="H28" s="78">
        <v>0</v>
      </c>
      <c r="I28" s="76">
        <f t="shared" si="1"/>
        <v>0</v>
      </c>
    </row>
    <row r="29" spans="1:9" ht="27">
      <c r="A29" s="132" t="s">
        <v>84</v>
      </c>
      <c r="B29" s="62">
        <v>303</v>
      </c>
      <c r="C29" s="62" t="s">
        <v>62</v>
      </c>
      <c r="D29" s="62" t="s">
        <v>85</v>
      </c>
      <c r="E29" s="58"/>
      <c r="F29" s="58"/>
      <c r="G29" s="64">
        <f>G34+G39</f>
        <v>522770</v>
      </c>
      <c r="H29" s="64">
        <f>H34+H39</f>
        <v>114229.07999999999</v>
      </c>
      <c r="I29" s="76">
        <f t="shared" si="1"/>
        <v>21.850733592210723</v>
      </c>
    </row>
    <row r="30" spans="1:9" ht="26.25" customHeight="1" hidden="1">
      <c r="A30" s="126" t="s">
        <v>71</v>
      </c>
      <c r="B30" s="62">
        <v>303</v>
      </c>
      <c r="C30" s="62" t="s">
        <v>62</v>
      </c>
      <c r="D30" s="62" t="s">
        <v>85</v>
      </c>
      <c r="E30" s="58" t="s">
        <v>72</v>
      </c>
      <c r="F30" s="73"/>
      <c r="G30" s="64">
        <f>G31</f>
        <v>0</v>
      </c>
      <c r="H30" s="78"/>
      <c r="I30" s="76" t="e">
        <f t="shared" si="1"/>
        <v>#DIV/0!</v>
      </c>
    </row>
    <row r="31" spans="1:9" ht="27" hidden="1">
      <c r="A31" s="126" t="s">
        <v>86</v>
      </c>
      <c r="B31" s="62">
        <v>303</v>
      </c>
      <c r="C31" s="62" t="s">
        <v>62</v>
      </c>
      <c r="D31" s="62" t="s">
        <v>85</v>
      </c>
      <c r="E31" s="58" t="s">
        <v>87</v>
      </c>
      <c r="F31" s="73"/>
      <c r="G31" s="64">
        <f>G32</f>
        <v>0</v>
      </c>
      <c r="H31" s="78">
        <f>H32</f>
        <v>270942.05999999994</v>
      </c>
      <c r="I31" s="76" t="e">
        <f t="shared" si="1"/>
        <v>#DIV/0!</v>
      </c>
    </row>
    <row r="32" spans="1:9" ht="39" customHeight="1" hidden="1">
      <c r="A32" s="126" t="s">
        <v>88</v>
      </c>
      <c r="B32" s="62">
        <v>303</v>
      </c>
      <c r="C32" s="62" t="s">
        <v>62</v>
      </c>
      <c r="D32" s="62" t="s">
        <v>85</v>
      </c>
      <c r="E32" s="58" t="s">
        <v>89</v>
      </c>
      <c r="F32" s="58"/>
      <c r="G32" s="64">
        <f>G33</f>
        <v>0</v>
      </c>
      <c r="H32" s="78">
        <f>H33</f>
        <v>270942.05999999994</v>
      </c>
      <c r="I32" s="76" t="e">
        <f t="shared" si="1"/>
        <v>#DIV/0!</v>
      </c>
    </row>
    <row r="33" spans="1:9" ht="77.25" customHeight="1" hidden="1">
      <c r="A33" s="126" t="s">
        <v>74</v>
      </c>
      <c r="B33" s="62">
        <v>303</v>
      </c>
      <c r="C33" s="62" t="s">
        <v>62</v>
      </c>
      <c r="D33" s="62" t="s">
        <v>85</v>
      </c>
      <c r="E33" s="58" t="s">
        <v>89</v>
      </c>
      <c r="F33" s="58">
        <v>200</v>
      </c>
      <c r="G33" s="125"/>
      <c r="H33" s="64">
        <f>H34+H35+H36</f>
        <v>270942.05999999994</v>
      </c>
      <c r="I33" s="76" t="e">
        <f t="shared" si="1"/>
        <v>#DIV/0!</v>
      </c>
    </row>
    <row r="34" spans="1:9" ht="39" customHeight="1">
      <c r="A34" s="131" t="s">
        <v>90</v>
      </c>
      <c r="B34" s="62">
        <v>303</v>
      </c>
      <c r="C34" s="62" t="s">
        <v>62</v>
      </c>
      <c r="D34" s="62" t="s">
        <v>85</v>
      </c>
      <c r="E34" s="58" t="s">
        <v>91</v>
      </c>
      <c r="F34" s="58"/>
      <c r="G34" s="64">
        <f>G35</f>
        <v>475970</v>
      </c>
      <c r="H34" s="78">
        <f>H37+H38</f>
        <v>114229.07999999999</v>
      </c>
      <c r="I34" s="76">
        <f t="shared" si="1"/>
        <v>23.999218438136854</v>
      </c>
    </row>
    <row r="35" spans="1:9" ht="30.75" customHeight="1" hidden="1">
      <c r="A35" s="131" t="s">
        <v>92</v>
      </c>
      <c r="B35" s="62">
        <v>303</v>
      </c>
      <c r="C35" s="62" t="s">
        <v>62</v>
      </c>
      <c r="D35" s="62" t="s">
        <v>85</v>
      </c>
      <c r="E35" s="58" t="s">
        <v>93</v>
      </c>
      <c r="F35" s="58"/>
      <c r="G35" s="64">
        <f>G36</f>
        <v>475970</v>
      </c>
      <c r="H35" s="78">
        <f>H38+H39</f>
        <v>42483.9</v>
      </c>
      <c r="I35" s="76">
        <f t="shared" si="1"/>
        <v>8.92575162300145</v>
      </c>
    </row>
    <row r="36" spans="1:9" ht="99" customHeight="1">
      <c r="A36" s="131" t="s">
        <v>45</v>
      </c>
      <c r="B36" s="62">
        <v>303</v>
      </c>
      <c r="C36" s="62" t="s">
        <v>62</v>
      </c>
      <c r="D36" s="62" t="s">
        <v>85</v>
      </c>
      <c r="E36" s="58" t="s">
        <v>94</v>
      </c>
      <c r="F36" s="58"/>
      <c r="G36" s="64">
        <f>G37+G38</f>
        <v>475970</v>
      </c>
      <c r="H36" s="78">
        <f>H37+H38</f>
        <v>114229.07999999999</v>
      </c>
      <c r="I36" s="76">
        <f t="shared" si="1"/>
        <v>23.999218438136854</v>
      </c>
    </row>
    <row r="37" spans="1:9" ht="99" customHeight="1">
      <c r="A37" s="126" t="s">
        <v>42</v>
      </c>
      <c r="B37" s="62">
        <v>303</v>
      </c>
      <c r="C37" s="62" t="s">
        <v>62</v>
      </c>
      <c r="D37" s="62" t="s">
        <v>85</v>
      </c>
      <c r="E37" s="58" t="s">
        <v>94</v>
      </c>
      <c r="F37" s="58">
        <v>100</v>
      </c>
      <c r="G37" s="125">
        <v>415970</v>
      </c>
      <c r="H37" s="78">
        <v>71745.18</v>
      </c>
      <c r="I37" s="76">
        <f t="shared" si="1"/>
        <v>17.247681323172344</v>
      </c>
    </row>
    <row r="38" spans="1:9" ht="22.5" customHeight="1">
      <c r="A38" s="126" t="s">
        <v>247</v>
      </c>
      <c r="B38" s="62" t="s">
        <v>64</v>
      </c>
      <c r="C38" s="62" t="s">
        <v>62</v>
      </c>
      <c r="D38" s="62" t="s">
        <v>85</v>
      </c>
      <c r="E38" s="58" t="s">
        <v>94</v>
      </c>
      <c r="F38" s="58">
        <v>200</v>
      </c>
      <c r="G38" s="125">
        <v>60000</v>
      </c>
      <c r="H38" s="78">
        <v>42483.9</v>
      </c>
      <c r="I38" s="76">
        <f t="shared" si="1"/>
        <v>70.8065</v>
      </c>
    </row>
    <row r="39" spans="1:9" ht="32.25" customHeight="1">
      <c r="A39" s="126" t="s">
        <v>248</v>
      </c>
      <c r="B39" s="62" t="s">
        <v>64</v>
      </c>
      <c r="C39" s="62" t="s">
        <v>62</v>
      </c>
      <c r="D39" s="62" t="s">
        <v>85</v>
      </c>
      <c r="E39" s="58" t="s">
        <v>140</v>
      </c>
      <c r="F39" s="58"/>
      <c r="G39" s="125">
        <f>G40</f>
        <v>46800</v>
      </c>
      <c r="H39" s="78">
        <f>H42</f>
        <v>0</v>
      </c>
      <c r="I39" s="76">
        <f t="shared" si="1"/>
        <v>0</v>
      </c>
    </row>
    <row r="40" spans="1:9" s="75" customFormat="1" ht="123.75">
      <c r="A40" s="126" t="s">
        <v>241</v>
      </c>
      <c r="B40" s="62" t="s">
        <v>64</v>
      </c>
      <c r="C40" s="62" t="s">
        <v>62</v>
      </c>
      <c r="D40" s="62" t="s">
        <v>85</v>
      </c>
      <c r="E40" s="58" t="s">
        <v>143</v>
      </c>
      <c r="F40" s="58"/>
      <c r="G40" s="125">
        <f>G41</f>
        <v>46800</v>
      </c>
      <c r="H40" s="78">
        <f>H42</f>
        <v>0</v>
      </c>
      <c r="I40" s="76">
        <f t="shared" si="1"/>
        <v>0</v>
      </c>
    </row>
    <row r="41" spans="1:9" ht="19.5" customHeight="1">
      <c r="A41" s="126" t="s">
        <v>242</v>
      </c>
      <c r="B41" s="62" t="s">
        <v>64</v>
      </c>
      <c r="C41" s="62" t="s">
        <v>62</v>
      </c>
      <c r="D41" s="62" t="s">
        <v>85</v>
      </c>
      <c r="E41" s="58" t="s">
        <v>143</v>
      </c>
      <c r="F41" s="58">
        <v>500</v>
      </c>
      <c r="G41" s="125">
        <v>46800</v>
      </c>
      <c r="H41" s="78">
        <f>H42</f>
        <v>0</v>
      </c>
      <c r="I41" s="76">
        <f t="shared" si="1"/>
        <v>0</v>
      </c>
    </row>
    <row r="42" spans="1:9" ht="20.25" customHeight="1">
      <c r="A42" s="126" t="s">
        <v>22</v>
      </c>
      <c r="B42" s="62" t="s">
        <v>64</v>
      </c>
      <c r="C42" s="62" t="s">
        <v>62</v>
      </c>
      <c r="D42" s="62" t="s">
        <v>85</v>
      </c>
      <c r="E42" s="59" t="s">
        <v>249</v>
      </c>
      <c r="F42" s="58">
        <v>540</v>
      </c>
      <c r="G42" s="125">
        <v>46800</v>
      </c>
      <c r="H42" s="78">
        <v>0</v>
      </c>
      <c r="I42" s="76">
        <f t="shared" si="1"/>
        <v>0</v>
      </c>
    </row>
    <row r="43" spans="1:9" ht="13.5">
      <c r="A43" s="132" t="s">
        <v>95</v>
      </c>
      <c r="B43" s="60" t="s">
        <v>64</v>
      </c>
      <c r="C43" s="60" t="s">
        <v>65</v>
      </c>
      <c r="D43" s="133"/>
      <c r="E43" s="71"/>
      <c r="F43" s="71"/>
      <c r="G43" s="67">
        <f>G44</f>
        <v>61400</v>
      </c>
      <c r="H43" s="78">
        <f>H44</f>
        <v>15200.58</v>
      </c>
      <c r="I43" s="76">
        <f t="shared" si="1"/>
        <v>24.756644951140064</v>
      </c>
    </row>
    <row r="44" spans="1:9" ht="27">
      <c r="A44" s="126" t="s">
        <v>96</v>
      </c>
      <c r="B44" s="62" t="s">
        <v>64</v>
      </c>
      <c r="C44" s="62" t="s">
        <v>65</v>
      </c>
      <c r="D44" s="62" t="s">
        <v>97</v>
      </c>
      <c r="E44" s="73"/>
      <c r="F44" s="73"/>
      <c r="G44" s="64">
        <f>G45</f>
        <v>61400</v>
      </c>
      <c r="H44" s="78">
        <f>H45</f>
        <v>15200.58</v>
      </c>
      <c r="I44" s="76">
        <f t="shared" si="1"/>
        <v>24.756644951140064</v>
      </c>
    </row>
    <row r="45" spans="1:9" ht="69">
      <c r="A45" s="126" t="s">
        <v>71</v>
      </c>
      <c r="B45" s="62" t="s">
        <v>64</v>
      </c>
      <c r="C45" s="62" t="s">
        <v>65</v>
      </c>
      <c r="D45" s="62" t="s">
        <v>97</v>
      </c>
      <c r="E45" s="58" t="s">
        <v>72</v>
      </c>
      <c r="F45" s="73"/>
      <c r="G45" s="125">
        <f>G46</f>
        <v>61400</v>
      </c>
      <c r="H45" s="78">
        <v>15200.58</v>
      </c>
      <c r="I45" s="76">
        <f t="shared" si="1"/>
        <v>24.756644951140064</v>
      </c>
    </row>
    <row r="46" spans="1:9" ht="27" customHeight="1">
      <c r="A46" s="126" t="s">
        <v>86</v>
      </c>
      <c r="B46" s="62" t="s">
        <v>64</v>
      </c>
      <c r="C46" s="62" t="s">
        <v>65</v>
      </c>
      <c r="D46" s="62" t="s">
        <v>97</v>
      </c>
      <c r="E46" s="58" t="s">
        <v>87</v>
      </c>
      <c r="F46" s="73"/>
      <c r="G46" s="125">
        <f>G47</f>
        <v>61400</v>
      </c>
      <c r="H46" s="78">
        <f>H47</f>
        <v>15200.58</v>
      </c>
      <c r="I46" s="76">
        <f t="shared" si="1"/>
        <v>24.756644951140064</v>
      </c>
    </row>
    <row r="47" spans="1:9" s="75" customFormat="1" ht="41.25">
      <c r="A47" s="126" t="s">
        <v>46</v>
      </c>
      <c r="B47" s="62" t="s">
        <v>64</v>
      </c>
      <c r="C47" s="62" t="s">
        <v>65</v>
      </c>
      <c r="D47" s="62" t="s">
        <v>97</v>
      </c>
      <c r="E47" s="58" t="s">
        <v>98</v>
      </c>
      <c r="F47" s="58"/>
      <c r="G47" s="125">
        <f>G48+G49</f>
        <v>61400</v>
      </c>
      <c r="H47" s="149">
        <f>H48+H49</f>
        <v>15200.58</v>
      </c>
      <c r="I47" s="76">
        <f t="shared" si="1"/>
        <v>24.756644951140064</v>
      </c>
    </row>
    <row r="48" spans="1:9" ht="96">
      <c r="A48" s="126" t="s">
        <v>42</v>
      </c>
      <c r="B48" s="62" t="s">
        <v>78</v>
      </c>
      <c r="C48" s="62" t="s">
        <v>65</v>
      </c>
      <c r="D48" s="62" t="s">
        <v>97</v>
      </c>
      <c r="E48" s="58" t="s">
        <v>98</v>
      </c>
      <c r="F48" s="58">
        <v>100</v>
      </c>
      <c r="G48" s="125">
        <v>60800</v>
      </c>
      <c r="H48" s="78">
        <v>15200.58</v>
      </c>
      <c r="I48" s="76">
        <f t="shared" si="1"/>
        <v>25.00095394736842</v>
      </c>
    </row>
    <row r="49" spans="1:9" ht="27">
      <c r="A49" s="126" t="s">
        <v>247</v>
      </c>
      <c r="B49" s="62" t="s">
        <v>64</v>
      </c>
      <c r="C49" s="62" t="s">
        <v>65</v>
      </c>
      <c r="D49" s="62" t="s">
        <v>97</v>
      </c>
      <c r="E49" s="58" t="s">
        <v>98</v>
      </c>
      <c r="F49" s="58">
        <v>200</v>
      </c>
      <c r="G49" s="125">
        <v>600</v>
      </c>
      <c r="H49" s="78">
        <v>0</v>
      </c>
      <c r="I49" s="76">
        <f t="shared" si="1"/>
        <v>0</v>
      </c>
    </row>
    <row r="50" spans="1:9" ht="24" customHeight="1">
      <c r="A50" s="132" t="s">
        <v>99</v>
      </c>
      <c r="B50" s="60">
        <v>303</v>
      </c>
      <c r="C50" s="60" t="s">
        <v>100</v>
      </c>
      <c r="D50" s="133"/>
      <c r="E50" s="71"/>
      <c r="F50" s="71"/>
      <c r="G50" s="67">
        <f>G51+G57</f>
        <v>5300</v>
      </c>
      <c r="H50" s="78">
        <v>0</v>
      </c>
      <c r="I50" s="76">
        <f t="shared" si="1"/>
        <v>0</v>
      </c>
    </row>
    <row r="51" spans="1:9" ht="13.5" hidden="1">
      <c r="A51" s="126" t="s">
        <v>101</v>
      </c>
      <c r="B51" s="62">
        <v>303</v>
      </c>
      <c r="C51" s="62" t="s">
        <v>100</v>
      </c>
      <c r="D51" s="134" t="s">
        <v>62</v>
      </c>
      <c r="E51" s="73"/>
      <c r="F51" s="73"/>
      <c r="G51" s="64">
        <f>G52</f>
        <v>0</v>
      </c>
      <c r="H51" s="78"/>
      <c r="I51" s="76" t="e">
        <f t="shared" si="1"/>
        <v>#DIV/0!</v>
      </c>
    </row>
    <row r="52" spans="1:9" ht="31.5" customHeight="1" hidden="1">
      <c r="A52" s="135" t="s">
        <v>102</v>
      </c>
      <c r="B52" s="62">
        <v>303</v>
      </c>
      <c r="C52" s="62" t="s">
        <v>100</v>
      </c>
      <c r="D52" s="134" t="s">
        <v>62</v>
      </c>
      <c r="E52" s="73"/>
      <c r="F52" s="73"/>
      <c r="G52" s="64">
        <f>G53</f>
        <v>0</v>
      </c>
      <c r="H52" s="78"/>
      <c r="I52" s="76" t="e">
        <f t="shared" si="1"/>
        <v>#DIV/0!</v>
      </c>
    </row>
    <row r="53" spans="1:9" ht="123.75" hidden="1">
      <c r="A53" s="136" t="s">
        <v>103</v>
      </c>
      <c r="B53" s="62">
        <v>303</v>
      </c>
      <c r="C53" s="62" t="s">
        <v>100</v>
      </c>
      <c r="D53" s="134" t="s">
        <v>62</v>
      </c>
      <c r="E53" s="59" t="s">
        <v>104</v>
      </c>
      <c r="F53" s="73"/>
      <c r="G53" s="64">
        <f>G54</f>
        <v>0</v>
      </c>
      <c r="H53" s="78"/>
      <c r="I53" s="76" t="e">
        <f t="shared" si="1"/>
        <v>#DIV/0!</v>
      </c>
    </row>
    <row r="54" spans="1:9" ht="54.75" hidden="1">
      <c r="A54" s="126" t="s">
        <v>250</v>
      </c>
      <c r="B54" s="62">
        <v>303</v>
      </c>
      <c r="C54" s="62" t="s">
        <v>100</v>
      </c>
      <c r="D54" s="134" t="s">
        <v>62</v>
      </c>
      <c r="E54" s="137" t="s">
        <v>105</v>
      </c>
      <c r="F54" s="73"/>
      <c r="G54" s="64">
        <f>G55+G56</f>
        <v>0</v>
      </c>
      <c r="H54" s="78">
        <f>H55</f>
        <v>0</v>
      </c>
      <c r="I54" s="76" t="e">
        <f t="shared" si="1"/>
        <v>#DIV/0!</v>
      </c>
    </row>
    <row r="55" spans="1:9" ht="31.5" customHeight="1" hidden="1">
      <c r="A55" s="126" t="s">
        <v>74</v>
      </c>
      <c r="B55" s="62">
        <v>303</v>
      </c>
      <c r="C55" s="62" t="s">
        <v>100</v>
      </c>
      <c r="D55" s="134" t="s">
        <v>62</v>
      </c>
      <c r="E55" s="137" t="s">
        <v>105</v>
      </c>
      <c r="F55" s="73">
        <v>200</v>
      </c>
      <c r="G55" s="64"/>
      <c r="H55" s="78">
        <f>H56</f>
        <v>0</v>
      </c>
      <c r="I55" s="76" t="e">
        <f t="shared" si="1"/>
        <v>#DIV/0!</v>
      </c>
    </row>
    <row r="56" spans="1:9" ht="27" hidden="1">
      <c r="A56" s="126" t="s">
        <v>75</v>
      </c>
      <c r="B56" s="62">
        <v>303</v>
      </c>
      <c r="C56" s="62" t="s">
        <v>100</v>
      </c>
      <c r="D56" s="134" t="s">
        <v>62</v>
      </c>
      <c r="E56" s="137" t="s">
        <v>105</v>
      </c>
      <c r="F56" s="73">
        <v>850</v>
      </c>
      <c r="G56" s="64"/>
      <c r="H56" s="78">
        <f>H57+H61</f>
        <v>0</v>
      </c>
      <c r="I56" s="76" t="e">
        <f t="shared" si="1"/>
        <v>#DIV/0!</v>
      </c>
    </row>
    <row r="57" spans="1:9" ht="13.5">
      <c r="A57" s="126" t="s">
        <v>162</v>
      </c>
      <c r="B57" s="62">
        <v>303</v>
      </c>
      <c r="C57" s="62" t="s">
        <v>100</v>
      </c>
      <c r="D57" s="62" t="s">
        <v>97</v>
      </c>
      <c r="E57" s="58"/>
      <c r="F57" s="58"/>
      <c r="G57" s="64">
        <f>G58</f>
        <v>5300</v>
      </c>
      <c r="H57" s="78">
        <f>H58</f>
        <v>0</v>
      </c>
      <c r="I57" s="76">
        <f t="shared" si="1"/>
        <v>0</v>
      </c>
    </row>
    <row r="58" spans="1:9" ht="27" customHeight="1">
      <c r="A58" s="145" t="s">
        <v>107</v>
      </c>
      <c r="B58" s="62">
        <v>303</v>
      </c>
      <c r="C58" s="62" t="s">
        <v>100</v>
      </c>
      <c r="D58" s="62" t="s">
        <v>97</v>
      </c>
      <c r="E58" s="58" t="s">
        <v>106</v>
      </c>
      <c r="F58" s="58"/>
      <c r="G58" s="64">
        <f>G59</f>
        <v>5300</v>
      </c>
      <c r="H58" s="78">
        <v>0</v>
      </c>
      <c r="I58" s="76">
        <f t="shared" si="1"/>
        <v>0</v>
      </c>
    </row>
    <row r="59" spans="1:9" ht="33.75" customHeight="1">
      <c r="A59" s="138" t="s">
        <v>107</v>
      </c>
      <c r="B59" s="62">
        <v>303</v>
      </c>
      <c r="C59" s="62" t="s">
        <v>100</v>
      </c>
      <c r="D59" s="62" t="s">
        <v>97</v>
      </c>
      <c r="E59" s="58" t="s">
        <v>108</v>
      </c>
      <c r="F59" s="58"/>
      <c r="G59" s="64">
        <f>G60+G62+G64+G66</f>
        <v>5300</v>
      </c>
      <c r="H59" s="64">
        <f>H60</f>
        <v>0</v>
      </c>
      <c r="I59" s="76">
        <f t="shared" si="1"/>
        <v>0</v>
      </c>
    </row>
    <row r="60" spans="1:9" ht="18" customHeight="1">
      <c r="A60" s="126" t="s">
        <v>109</v>
      </c>
      <c r="B60" s="62">
        <v>303</v>
      </c>
      <c r="C60" s="62" t="s">
        <v>100</v>
      </c>
      <c r="D60" s="62" t="s">
        <v>97</v>
      </c>
      <c r="E60" s="58" t="s">
        <v>110</v>
      </c>
      <c r="F60" s="58"/>
      <c r="G60" s="64">
        <f>G61</f>
        <v>800</v>
      </c>
      <c r="H60" s="64">
        <f>H61</f>
        <v>0</v>
      </c>
      <c r="I60" s="76">
        <f t="shared" si="1"/>
        <v>0</v>
      </c>
    </row>
    <row r="61" spans="1:9" ht="27">
      <c r="A61" s="126" t="s">
        <v>244</v>
      </c>
      <c r="B61" s="62">
        <v>303</v>
      </c>
      <c r="C61" s="62" t="s">
        <v>100</v>
      </c>
      <c r="D61" s="62" t="s">
        <v>97</v>
      </c>
      <c r="E61" s="58" t="s">
        <v>110</v>
      </c>
      <c r="F61" s="58">
        <v>200</v>
      </c>
      <c r="G61" s="125">
        <v>800</v>
      </c>
      <c r="H61" s="78">
        <f>H62</f>
        <v>0</v>
      </c>
      <c r="I61" s="76">
        <f t="shared" si="1"/>
        <v>0</v>
      </c>
    </row>
    <row r="62" spans="1:9" ht="26.25" customHeight="1">
      <c r="A62" s="126" t="s">
        <v>243</v>
      </c>
      <c r="B62" s="62" t="s">
        <v>64</v>
      </c>
      <c r="C62" s="62" t="s">
        <v>100</v>
      </c>
      <c r="D62" s="62" t="s">
        <v>97</v>
      </c>
      <c r="E62" s="58" t="s">
        <v>251</v>
      </c>
      <c r="F62" s="58"/>
      <c r="G62" s="125">
        <f>G63</f>
        <v>3000</v>
      </c>
      <c r="H62" s="78">
        <v>0</v>
      </c>
      <c r="I62" s="76">
        <f t="shared" si="1"/>
        <v>0</v>
      </c>
    </row>
    <row r="63" spans="1:9" ht="36.75" customHeight="1">
      <c r="A63" s="126" t="s">
        <v>244</v>
      </c>
      <c r="B63" s="62" t="s">
        <v>64</v>
      </c>
      <c r="C63" s="62" t="s">
        <v>100</v>
      </c>
      <c r="D63" s="62" t="s">
        <v>97</v>
      </c>
      <c r="E63" s="58" t="s">
        <v>251</v>
      </c>
      <c r="F63" s="58">
        <v>200</v>
      </c>
      <c r="G63" s="125">
        <v>3000</v>
      </c>
      <c r="H63" s="64">
        <f>H64</f>
        <v>0</v>
      </c>
      <c r="I63" s="76">
        <f t="shared" si="1"/>
        <v>0</v>
      </c>
    </row>
    <row r="64" spans="1:9" ht="18.75" customHeight="1">
      <c r="A64" s="126" t="s">
        <v>48</v>
      </c>
      <c r="B64" s="62">
        <v>303</v>
      </c>
      <c r="C64" s="62" t="s">
        <v>100</v>
      </c>
      <c r="D64" s="62" t="s">
        <v>97</v>
      </c>
      <c r="E64" s="58" t="s">
        <v>111</v>
      </c>
      <c r="F64" s="58"/>
      <c r="G64" s="64">
        <f>G65</f>
        <v>500</v>
      </c>
      <c r="H64" s="78">
        <v>0</v>
      </c>
      <c r="I64" s="76">
        <f t="shared" si="1"/>
        <v>0</v>
      </c>
    </row>
    <row r="65" spans="1:9" s="75" customFormat="1" ht="27">
      <c r="A65" s="126" t="s">
        <v>244</v>
      </c>
      <c r="B65" s="62">
        <v>303</v>
      </c>
      <c r="C65" s="62" t="s">
        <v>100</v>
      </c>
      <c r="D65" s="62" t="s">
        <v>97</v>
      </c>
      <c r="E65" s="58" t="s">
        <v>111</v>
      </c>
      <c r="F65" s="58">
        <v>200</v>
      </c>
      <c r="G65" s="125">
        <v>500</v>
      </c>
      <c r="H65" s="64">
        <v>0</v>
      </c>
      <c r="I65" s="76">
        <f t="shared" si="1"/>
        <v>0</v>
      </c>
    </row>
    <row r="66" spans="1:9" ht="82.5">
      <c r="A66" s="126" t="s">
        <v>245</v>
      </c>
      <c r="B66" s="62" t="s">
        <v>64</v>
      </c>
      <c r="C66" s="62" t="s">
        <v>100</v>
      </c>
      <c r="D66" s="62" t="s">
        <v>97</v>
      </c>
      <c r="E66" s="58" t="s">
        <v>252</v>
      </c>
      <c r="F66" s="58"/>
      <c r="G66" s="125">
        <f>G67</f>
        <v>1000</v>
      </c>
      <c r="H66" s="64">
        <v>0</v>
      </c>
      <c r="I66" s="76">
        <f t="shared" si="1"/>
        <v>0</v>
      </c>
    </row>
    <row r="67" spans="1:9" ht="27.75" customHeight="1">
      <c r="A67" s="126" t="s">
        <v>244</v>
      </c>
      <c r="B67" s="62" t="s">
        <v>64</v>
      </c>
      <c r="C67" s="62" t="s">
        <v>100</v>
      </c>
      <c r="D67" s="62" t="s">
        <v>97</v>
      </c>
      <c r="E67" s="58" t="s">
        <v>252</v>
      </c>
      <c r="F67" s="58">
        <v>200</v>
      </c>
      <c r="G67" s="125">
        <v>1000</v>
      </c>
      <c r="H67" s="78">
        <v>0</v>
      </c>
      <c r="I67" s="76">
        <f t="shared" si="1"/>
        <v>0</v>
      </c>
    </row>
    <row r="68" spans="1:9" ht="13.5">
      <c r="A68" s="132" t="s">
        <v>112</v>
      </c>
      <c r="B68" s="68">
        <v>303</v>
      </c>
      <c r="C68" s="68" t="s">
        <v>113</v>
      </c>
      <c r="D68" s="146"/>
      <c r="E68" s="139"/>
      <c r="F68" s="139"/>
      <c r="G68" s="67">
        <f>G69+G84</f>
        <v>530010</v>
      </c>
      <c r="H68" s="78">
        <f>H69+H84</f>
        <v>162408.25</v>
      </c>
      <c r="I68" s="76">
        <f t="shared" si="1"/>
        <v>30.642487877587214</v>
      </c>
    </row>
    <row r="69" spans="1:9" ht="13.5">
      <c r="A69" s="126" t="s">
        <v>114</v>
      </c>
      <c r="B69" s="69">
        <v>303</v>
      </c>
      <c r="C69" s="69" t="s">
        <v>113</v>
      </c>
      <c r="D69" s="69" t="s">
        <v>62</v>
      </c>
      <c r="E69" s="74"/>
      <c r="F69" s="74"/>
      <c r="G69" s="64">
        <f>G74+G78</f>
        <v>128000</v>
      </c>
      <c r="H69" s="78">
        <f>H77+H81+H83</f>
        <v>47638</v>
      </c>
      <c r="I69" s="76">
        <f aca="true" t="shared" si="2" ref="I69:I121">H69/G69*100</f>
        <v>37.2171875</v>
      </c>
    </row>
    <row r="70" spans="1:9" ht="33.75" customHeight="1" hidden="1">
      <c r="A70" s="126" t="s">
        <v>90</v>
      </c>
      <c r="B70" s="69">
        <v>303</v>
      </c>
      <c r="C70" s="69" t="s">
        <v>113</v>
      </c>
      <c r="D70" s="69" t="s">
        <v>62</v>
      </c>
      <c r="E70" s="59" t="s">
        <v>91</v>
      </c>
      <c r="F70" s="59"/>
      <c r="G70" s="64">
        <f>G71</f>
        <v>0</v>
      </c>
      <c r="H70" s="78">
        <v>47638</v>
      </c>
      <c r="I70" s="76" t="e">
        <f t="shared" si="2"/>
        <v>#DIV/0!</v>
      </c>
    </row>
    <row r="71" spans="1:9" ht="54.75" hidden="1">
      <c r="A71" s="147" t="s">
        <v>115</v>
      </c>
      <c r="B71" s="69">
        <v>303</v>
      </c>
      <c r="C71" s="69" t="s">
        <v>113</v>
      </c>
      <c r="D71" s="69" t="s">
        <v>62</v>
      </c>
      <c r="E71" s="59" t="s">
        <v>116</v>
      </c>
      <c r="F71" s="59"/>
      <c r="G71" s="64">
        <f>G72</f>
        <v>0</v>
      </c>
      <c r="H71" s="78">
        <f>H72</f>
        <v>47638</v>
      </c>
      <c r="I71" s="76" t="e">
        <f t="shared" si="2"/>
        <v>#DIV/0!</v>
      </c>
    </row>
    <row r="72" spans="1:9" ht="13.5" hidden="1">
      <c r="A72" s="126" t="s">
        <v>117</v>
      </c>
      <c r="B72" s="69">
        <v>303</v>
      </c>
      <c r="C72" s="69" t="s">
        <v>113</v>
      </c>
      <c r="D72" s="69" t="s">
        <v>62</v>
      </c>
      <c r="E72" s="59" t="s">
        <v>118</v>
      </c>
      <c r="F72" s="74"/>
      <c r="G72" s="64">
        <f>G73</f>
        <v>0</v>
      </c>
      <c r="H72" s="78">
        <f>H73</f>
        <v>47638</v>
      </c>
      <c r="I72" s="76" t="e">
        <f t="shared" si="2"/>
        <v>#DIV/0!</v>
      </c>
    </row>
    <row r="73" spans="1:9" ht="41.25" customHeight="1" hidden="1">
      <c r="A73" s="126" t="s">
        <v>74</v>
      </c>
      <c r="B73" s="62">
        <v>303</v>
      </c>
      <c r="C73" s="69" t="s">
        <v>113</v>
      </c>
      <c r="D73" s="69" t="s">
        <v>62</v>
      </c>
      <c r="E73" s="59" t="s">
        <v>118</v>
      </c>
      <c r="F73" s="58">
        <v>200</v>
      </c>
      <c r="G73" s="125"/>
      <c r="H73" s="78">
        <f>H74</f>
        <v>47638</v>
      </c>
      <c r="I73" s="76" t="e">
        <f t="shared" si="2"/>
        <v>#DIV/0!</v>
      </c>
    </row>
    <row r="74" spans="1:9" ht="25.5" customHeight="1">
      <c r="A74" s="126" t="s">
        <v>90</v>
      </c>
      <c r="B74" s="62" t="s">
        <v>64</v>
      </c>
      <c r="C74" s="69" t="s">
        <v>113</v>
      </c>
      <c r="D74" s="69" t="s">
        <v>62</v>
      </c>
      <c r="E74" s="59" t="s">
        <v>91</v>
      </c>
      <c r="F74" s="58"/>
      <c r="G74" s="125">
        <f aca="true" t="shared" si="3" ref="G74:H76">G75</f>
        <v>107000</v>
      </c>
      <c r="H74" s="78">
        <f t="shared" si="3"/>
        <v>47638</v>
      </c>
      <c r="I74" s="76">
        <f t="shared" si="2"/>
        <v>44.521495327102805</v>
      </c>
    </row>
    <row r="75" spans="1:9" ht="54.75">
      <c r="A75" s="95" t="s">
        <v>115</v>
      </c>
      <c r="B75" s="65" t="s">
        <v>64</v>
      </c>
      <c r="C75" s="65" t="s">
        <v>113</v>
      </c>
      <c r="D75" s="65" t="s">
        <v>62</v>
      </c>
      <c r="E75" s="66" t="s">
        <v>116</v>
      </c>
      <c r="F75" s="58"/>
      <c r="G75" s="64">
        <f t="shared" si="3"/>
        <v>107000</v>
      </c>
      <c r="H75" s="78">
        <f t="shared" si="3"/>
        <v>47638</v>
      </c>
      <c r="I75" s="76">
        <f t="shared" si="2"/>
        <v>44.521495327102805</v>
      </c>
    </row>
    <row r="76" spans="1:9" ht="13.5">
      <c r="A76" s="95" t="s">
        <v>117</v>
      </c>
      <c r="B76" s="65" t="s">
        <v>64</v>
      </c>
      <c r="C76" s="65" t="s">
        <v>113</v>
      </c>
      <c r="D76" s="65" t="s">
        <v>62</v>
      </c>
      <c r="E76" s="66" t="s">
        <v>118</v>
      </c>
      <c r="F76" s="58"/>
      <c r="G76" s="64">
        <f t="shared" si="3"/>
        <v>107000</v>
      </c>
      <c r="H76" s="78">
        <f t="shared" si="3"/>
        <v>47638</v>
      </c>
      <c r="I76" s="76">
        <f t="shared" si="2"/>
        <v>44.521495327102805</v>
      </c>
    </row>
    <row r="77" spans="1:9" ht="27" customHeight="1">
      <c r="A77" s="95" t="s">
        <v>244</v>
      </c>
      <c r="B77" s="65" t="s">
        <v>64</v>
      </c>
      <c r="C77" s="65" t="s">
        <v>113</v>
      </c>
      <c r="D77" s="65" t="s">
        <v>62</v>
      </c>
      <c r="E77" s="66" t="s">
        <v>118</v>
      </c>
      <c r="F77" s="58">
        <v>200</v>
      </c>
      <c r="G77" s="64">
        <v>107000</v>
      </c>
      <c r="H77" s="78">
        <v>47638</v>
      </c>
      <c r="I77" s="76">
        <f t="shared" si="2"/>
        <v>44.521495327102805</v>
      </c>
    </row>
    <row r="78" spans="1:9" ht="27">
      <c r="A78" s="95" t="s">
        <v>133</v>
      </c>
      <c r="B78" s="65">
        <v>303</v>
      </c>
      <c r="C78" s="65" t="s">
        <v>113</v>
      </c>
      <c r="D78" s="65" t="s">
        <v>62</v>
      </c>
      <c r="E78" s="66" t="s">
        <v>134</v>
      </c>
      <c r="F78" s="58"/>
      <c r="G78" s="125">
        <f>G79</f>
        <v>21000</v>
      </c>
      <c r="H78" s="64">
        <f>H81</f>
        <v>0</v>
      </c>
      <c r="I78" s="76">
        <f t="shared" si="2"/>
        <v>0</v>
      </c>
    </row>
    <row r="79" spans="1:9" ht="27">
      <c r="A79" s="95" t="s">
        <v>253</v>
      </c>
      <c r="B79" s="65">
        <v>303</v>
      </c>
      <c r="C79" s="65" t="s">
        <v>113</v>
      </c>
      <c r="D79" s="65" t="s">
        <v>62</v>
      </c>
      <c r="E79" s="66" t="s">
        <v>254</v>
      </c>
      <c r="F79" s="58"/>
      <c r="G79" s="125">
        <f>G80+G82</f>
        <v>21000</v>
      </c>
      <c r="H79" s="78">
        <f>H80</f>
        <v>0</v>
      </c>
      <c r="I79" s="76">
        <f t="shared" si="2"/>
        <v>0</v>
      </c>
    </row>
    <row r="80" spans="1:9" ht="27">
      <c r="A80" s="95" t="s">
        <v>255</v>
      </c>
      <c r="B80" s="65">
        <v>303</v>
      </c>
      <c r="C80" s="65" t="s">
        <v>113</v>
      </c>
      <c r="D80" s="65" t="s">
        <v>62</v>
      </c>
      <c r="E80" s="66" t="s">
        <v>256</v>
      </c>
      <c r="F80" s="58"/>
      <c r="G80" s="125">
        <f>G81</f>
        <v>1000</v>
      </c>
      <c r="H80" s="78">
        <f>H81</f>
        <v>0</v>
      </c>
      <c r="I80" s="76">
        <f t="shared" si="2"/>
        <v>0</v>
      </c>
    </row>
    <row r="81" spans="1:9" ht="27">
      <c r="A81" s="95" t="s">
        <v>244</v>
      </c>
      <c r="B81" s="65">
        <v>303</v>
      </c>
      <c r="C81" s="65" t="s">
        <v>113</v>
      </c>
      <c r="D81" s="65" t="s">
        <v>62</v>
      </c>
      <c r="E81" s="66" t="s">
        <v>256</v>
      </c>
      <c r="F81" s="58">
        <v>200</v>
      </c>
      <c r="G81" s="125">
        <v>1000</v>
      </c>
      <c r="H81" s="78">
        <v>0</v>
      </c>
      <c r="I81" s="76">
        <f t="shared" si="2"/>
        <v>0</v>
      </c>
    </row>
    <row r="82" spans="1:9" ht="13.5">
      <c r="A82" s="95" t="s">
        <v>257</v>
      </c>
      <c r="B82" s="65" t="s">
        <v>64</v>
      </c>
      <c r="C82" s="65" t="s">
        <v>113</v>
      </c>
      <c r="D82" s="65" t="s">
        <v>62</v>
      </c>
      <c r="E82" s="66" t="s">
        <v>258</v>
      </c>
      <c r="F82" s="58"/>
      <c r="G82" s="125">
        <f>G83</f>
        <v>20000</v>
      </c>
      <c r="H82" s="78">
        <f>H83</f>
        <v>0</v>
      </c>
      <c r="I82" s="76">
        <f t="shared" si="2"/>
        <v>0</v>
      </c>
    </row>
    <row r="83" spans="1:9" ht="30.75" customHeight="1">
      <c r="A83" s="95" t="s">
        <v>244</v>
      </c>
      <c r="B83" s="65" t="s">
        <v>64</v>
      </c>
      <c r="C83" s="65" t="s">
        <v>113</v>
      </c>
      <c r="D83" s="65" t="s">
        <v>62</v>
      </c>
      <c r="E83" s="66" t="s">
        <v>258</v>
      </c>
      <c r="F83" s="58">
        <v>200</v>
      </c>
      <c r="G83" s="125">
        <v>20000</v>
      </c>
      <c r="H83" s="78">
        <v>0</v>
      </c>
      <c r="I83" s="76">
        <f t="shared" si="2"/>
        <v>0</v>
      </c>
    </row>
    <row r="84" spans="1:9" ht="27">
      <c r="A84" s="126" t="s">
        <v>119</v>
      </c>
      <c r="B84" s="69">
        <v>303</v>
      </c>
      <c r="C84" s="62" t="s">
        <v>113</v>
      </c>
      <c r="D84" s="62" t="s">
        <v>70</v>
      </c>
      <c r="E84" s="66"/>
      <c r="F84" s="58"/>
      <c r="G84" s="125">
        <f>G85+G90+G111</f>
        <v>402010</v>
      </c>
      <c r="H84" s="78">
        <f>H85+H111</f>
        <v>114770.25000000001</v>
      </c>
      <c r="I84" s="76">
        <f t="shared" si="2"/>
        <v>28.549103256137908</v>
      </c>
    </row>
    <row r="85" spans="1:9" ht="41.25" hidden="1">
      <c r="A85" s="140" t="s">
        <v>90</v>
      </c>
      <c r="B85" s="62" t="s">
        <v>64</v>
      </c>
      <c r="C85" s="62" t="s">
        <v>113</v>
      </c>
      <c r="D85" s="62" t="s">
        <v>70</v>
      </c>
      <c r="E85" s="58" t="s">
        <v>91</v>
      </c>
      <c r="F85" s="58"/>
      <c r="G85" s="125">
        <f>G86</f>
        <v>396510</v>
      </c>
      <c r="H85" s="78">
        <f>H86</f>
        <v>111327.76000000001</v>
      </c>
      <c r="I85" s="76">
        <f t="shared" si="2"/>
        <v>28.07691104890167</v>
      </c>
    </row>
    <row r="86" spans="1:9" ht="41.25">
      <c r="A86" s="131" t="s">
        <v>92</v>
      </c>
      <c r="B86" s="62" t="s">
        <v>64</v>
      </c>
      <c r="C86" s="62" t="s">
        <v>113</v>
      </c>
      <c r="D86" s="62" t="s">
        <v>70</v>
      </c>
      <c r="E86" s="58" t="s">
        <v>93</v>
      </c>
      <c r="F86" s="58"/>
      <c r="G86" s="125">
        <f>G87</f>
        <v>396510</v>
      </c>
      <c r="H86" s="78">
        <f>H87</f>
        <v>111327.76000000001</v>
      </c>
      <c r="I86" s="76">
        <f t="shared" si="2"/>
        <v>28.07691104890167</v>
      </c>
    </row>
    <row r="87" spans="1:9" ht="27.75" customHeight="1">
      <c r="A87" s="140" t="s">
        <v>45</v>
      </c>
      <c r="B87" s="62" t="s">
        <v>64</v>
      </c>
      <c r="C87" s="62" t="s">
        <v>113</v>
      </c>
      <c r="D87" s="62" t="s">
        <v>70</v>
      </c>
      <c r="E87" s="58" t="s">
        <v>94</v>
      </c>
      <c r="F87" s="58"/>
      <c r="G87" s="125">
        <f>G88+G89</f>
        <v>396510</v>
      </c>
      <c r="H87" s="78">
        <f>H88+H89</f>
        <v>111327.76000000001</v>
      </c>
      <c r="I87" s="76">
        <f t="shared" si="2"/>
        <v>28.07691104890167</v>
      </c>
    </row>
    <row r="88" spans="1:9" ht="96">
      <c r="A88" s="126" t="s">
        <v>42</v>
      </c>
      <c r="B88" s="62" t="s">
        <v>64</v>
      </c>
      <c r="C88" s="62" t="s">
        <v>113</v>
      </c>
      <c r="D88" s="62" t="s">
        <v>70</v>
      </c>
      <c r="E88" s="58" t="s">
        <v>94</v>
      </c>
      <c r="F88" s="58">
        <v>100</v>
      </c>
      <c r="G88" s="125">
        <v>371500</v>
      </c>
      <c r="H88" s="78">
        <v>86569.27</v>
      </c>
      <c r="I88" s="76">
        <f t="shared" si="2"/>
        <v>23.30262987886945</v>
      </c>
    </row>
    <row r="89" spans="1:9" ht="32.25" customHeight="1">
      <c r="A89" s="126" t="s">
        <v>244</v>
      </c>
      <c r="B89" s="62" t="s">
        <v>64</v>
      </c>
      <c r="C89" s="62" t="s">
        <v>113</v>
      </c>
      <c r="D89" s="62" t="s">
        <v>70</v>
      </c>
      <c r="E89" s="58" t="s">
        <v>94</v>
      </c>
      <c r="F89" s="58">
        <v>200</v>
      </c>
      <c r="G89" s="125">
        <v>25010</v>
      </c>
      <c r="H89" s="78">
        <v>24758.49</v>
      </c>
      <c r="I89" s="76">
        <f t="shared" si="2"/>
        <v>98.99436225509797</v>
      </c>
    </row>
    <row r="90" spans="1:9" ht="45" customHeight="1">
      <c r="A90" s="126" t="s">
        <v>259</v>
      </c>
      <c r="B90" s="62">
        <v>303</v>
      </c>
      <c r="C90" s="62" t="s">
        <v>113</v>
      </c>
      <c r="D90" s="62" t="s">
        <v>70</v>
      </c>
      <c r="E90" s="58" t="s">
        <v>120</v>
      </c>
      <c r="F90" s="58"/>
      <c r="G90" s="64">
        <f>G91</f>
        <v>1500</v>
      </c>
      <c r="H90" s="78">
        <v>0</v>
      </c>
      <c r="I90" s="76">
        <f t="shared" si="2"/>
        <v>0</v>
      </c>
    </row>
    <row r="91" spans="1:9" ht="24" customHeight="1">
      <c r="A91" s="126" t="s">
        <v>121</v>
      </c>
      <c r="B91" s="141">
        <v>303</v>
      </c>
      <c r="C91" s="62" t="s">
        <v>113</v>
      </c>
      <c r="D91" s="62" t="s">
        <v>70</v>
      </c>
      <c r="E91" s="58" t="s">
        <v>122</v>
      </c>
      <c r="F91" s="58"/>
      <c r="G91" s="125">
        <f>G92</f>
        <v>1500</v>
      </c>
      <c r="H91" s="78">
        <v>0</v>
      </c>
      <c r="I91" s="76">
        <f t="shared" si="2"/>
        <v>0</v>
      </c>
    </row>
    <row r="92" spans="1:9" ht="41.25" customHeight="1">
      <c r="A92" s="126" t="s">
        <v>123</v>
      </c>
      <c r="B92" s="62" t="s">
        <v>64</v>
      </c>
      <c r="C92" s="62" t="s">
        <v>113</v>
      </c>
      <c r="D92" s="62" t="s">
        <v>70</v>
      </c>
      <c r="E92" s="58" t="s">
        <v>124</v>
      </c>
      <c r="F92" s="62"/>
      <c r="G92" s="64">
        <f>G93</f>
        <v>1500</v>
      </c>
      <c r="H92" s="78">
        <f>H93</f>
        <v>0</v>
      </c>
      <c r="I92" s="76">
        <f t="shared" si="2"/>
        <v>0</v>
      </c>
    </row>
    <row r="93" spans="1:9" ht="40.5" customHeight="1">
      <c r="A93" s="126" t="s">
        <v>244</v>
      </c>
      <c r="B93" s="62" t="s">
        <v>64</v>
      </c>
      <c r="C93" s="62" t="s">
        <v>113</v>
      </c>
      <c r="D93" s="62" t="s">
        <v>70</v>
      </c>
      <c r="E93" s="58" t="s">
        <v>124</v>
      </c>
      <c r="F93" s="58">
        <v>200</v>
      </c>
      <c r="G93" s="125">
        <v>1500</v>
      </c>
      <c r="H93" s="78">
        <v>0</v>
      </c>
      <c r="I93" s="76">
        <f t="shared" si="2"/>
        <v>0</v>
      </c>
    </row>
    <row r="94" spans="1:9" ht="52.5" customHeight="1" hidden="1">
      <c r="A94" s="126" t="s">
        <v>125</v>
      </c>
      <c r="B94" s="62" t="s">
        <v>64</v>
      </c>
      <c r="C94" s="62" t="s">
        <v>113</v>
      </c>
      <c r="D94" s="62" t="s">
        <v>70</v>
      </c>
      <c r="E94" s="58" t="s">
        <v>126</v>
      </c>
      <c r="F94" s="58"/>
      <c r="G94" s="125">
        <f>G95</f>
        <v>4000</v>
      </c>
      <c r="H94" s="78">
        <f>H95</f>
        <v>442199.07</v>
      </c>
      <c r="I94" s="76">
        <f t="shared" si="2"/>
        <v>11054.97675</v>
      </c>
    </row>
    <row r="95" spans="1:9" ht="24" customHeight="1" hidden="1">
      <c r="A95" s="126" t="s">
        <v>127</v>
      </c>
      <c r="B95" s="62">
        <v>303</v>
      </c>
      <c r="C95" s="62" t="s">
        <v>113</v>
      </c>
      <c r="D95" s="62" t="s">
        <v>70</v>
      </c>
      <c r="E95" s="58" t="s">
        <v>128</v>
      </c>
      <c r="F95" s="58"/>
      <c r="G95" s="64">
        <f>G96</f>
        <v>4000</v>
      </c>
      <c r="H95" s="78">
        <v>442199.07</v>
      </c>
      <c r="I95" s="76">
        <f t="shared" si="2"/>
        <v>11054.97675</v>
      </c>
    </row>
    <row r="96" spans="1:9" s="75" customFormat="1" ht="41.25" hidden="1">
      <c r="A96" s="126" t="s">
        <v>129</v>
      </c>
      <c r="B96" s="62">
        <v>303</v>
      </c>
      <c r="C96" s="62" t="s">
        <v>113</v>
      </c>
      <c r="D96" s="62" t="s">
        <v>70</v>
      </c>
      <c r="E96" s="58" t="s">
        <v>130</v>
      </c>
      <c r="F96" s="58"/>
      <c r="G96" s="64">
        <f>G97</f>
        <v>4000</v>
      </c>
      <c r="H96" s="77">
        <f>H97</f>
        <v>83401.68</v>
      </c>
      <c r="I96" s="76">
        <f t="shared" si="2"/>
        <v>2085.042</v>
      </c>
    </row>
    <row r="97" spans="1:9" ht="41.25" hidden="1">
      <c r="A97" s="126" t="s">
        <v>74</v>
      </c>
      <c r="B97" s="62">
        <v>303</v>
      </c>
      <c r="C97" s="62" t="s">
        <v>113</v>
      </c>
      <c r="D97" s="62" t="s">
        <v>70</v>
      </c>
      <c r="E97" s="58" t="s">
        <v>130</v>
      </c>
      <c r="F97" s="58">
        <v>244</v>
      </c>
      <c r="G97" s="125">
        <v>4000</v>
      </c>
      <c r="H97" s="78">
        <f>H98</f>
        <v>83401.68</v>
      </c>
      <c r="I97" s="76">
        <f t="shared" si="2"/>
        <v>2085.042</v>
      </c>
    </row>
    <row r="98" spans="1:9" ht="33" customHeight="1" hidden="1">
      <c r="A98" s="126" t="s">
        <v>131</v>
      </c>
      <c r="B98" s="62">
        <v>303</v>
      </c>
      <c r="C98" s="62">
        <v>10</v>
      </c>
      <c r="D98" s="62"/>
      <c r="E98" s="58"/>
      <c r="F98" s="58"/>
      <c r="G98" s="64">
        <f>G99</f>
        <v>0</v>
      </c>
      <c r="H98" s="78">
        <f>H99</f>
        <v>83401.68</v>
      </c>
      <c r="I98" s="76" t="e">
        <f t="shared" si="2"/>
        <v>#DIV/0!</v>
      </c>
    </row>
    <row r="99" spans="1:9" ht="33" customHeight="1" hidden="1">
      <c r="A99" s="126" t="s">
        <v>132</v>
      </c>
      <c r="B99" s="62">
        <v>303</v>
      </c>
      <c r="C99" s="62">
        <v>10</v>
      </c>
      <c r="D99" s="62" t="s">
        <v>62</v>
      </c>
      <c r="E99" s="58"/>
      <c r="F99" s="58"/>
      <c r="G99" s="64">
        <f>G100</f>
        <v>0</v>
      </c>
      <c r="H99" s="78">
        <f>H100</f>
        <v>83401.68</v>
      </c>
      <c r="I99" s="76" t="e">
        <f t="shared" si="2"/>
        <v>#DIV/0!</v>
      </c>
    </row>
    <row r="100" spans="1:9" ht="33" customHeight="1" hidden="1">
      <c r="A100" s="126" t="s">
        <v>133</v>
      </c>
      <c r="B100" s="62">
        <v>303</v>
      </c>
      <c r="C100" s="62">
        <v>10</v>
      </c>
      <c r="D100" s="62" t="s">
        <v>62</v>
      </c>
      <c r="E100" s="58" t="s">
        <v>134</v>
      </c>
      <c r="F100" s="58"/>
      <c r="G100" s="64">
        <f>G101</f>
        <v>0</v>
      </c>
      <c r="H100" s="78">
        <f>H102</f>
        <v>83401.68</v>
      </c>
      <c r="I100" s="76" t="e">
        <f t="shared" si="2"/>
        <v>#DIV/0!</v>
      </c>
    </row>
    <row r="101" spans="1:9" ht="33" customHeight="1" hidden="1">
      <c r="A101" s="126" t="s">
        <v>135</v>
      </c>
      <c r="B101" s="62">
        <v>303</v>
      </c>
      <c r="C101" s="62">
        <v>10</v>
      </c>
      <c r="D101" s="62" t="s">
        <v>62</v>
      </c>
      <c r="E101" s="58" t="s">
        <v>136</v>
      </c>
      <c r="F101" s="58"/>
      <c r="G101" s="64">
        <f>G102</f>
        <v>0</v>
      </c>
      <c r="H101" s="78"/>
      <c r="I101" s="76" t="e">
        <f t="shared" si="2"/>
        <v>#DIV/0!</v>
      </c>
    </row>
    <row r="102" spans="1:9" ht="33" customHeight="1" hidden="1">
      <c r="A102" s="126" t="s">
        <v>49</v>
      </c>
      <c r="B102" s="62">
        <v>303</v>
      </c>
      <c r="C102" s="62">
        <v>10</v>
      </c>
      <c r="D102" s="62" t="s">
        <v>62</v>
      </c>
      <c r="E102" s="58" t="s">
        <v>137</v>
      </c>
      <c r="F102" s="58"/>
      <c r="G102" s="64">
        <f>G103+G104</f>
        <v>0</v>
      </c>
      <c r="H102" s="78">
        <v>83401.68</v>
      </c>
      <c r="I102" s="76" t="e">
        <f t="shared" si="2"/>
        <v>#DIV/0!</v>
      </c>
    </row>
    <row r="103" spans="1:9" s="75" customFormat="1" ht="33" customHeight="1" hidden="1">
      <c r="A103" s="95" t="s">
        <v>74</v>
      </c>
      <c r="B103" s="65">
        <v>303</v>
      </c>
      <c r="C103" s="65">
        <v>10</v>
      </c>
      <c r="D103" s="65" t="s">
        <v>62</v>
      </c>
      <c r="E103" s="66" t="s">
        <v>137</v>
      </c>
      <c r="F103" s="66">
        <v>200</v>
      </c>
      <c r="G103" s="64"/>
      <c r="H103" s="77">
        <f>H104</f>
        <v>46800</v>
      </c>
      <c r="I103" s="76" t="e">
        <f t="shared" si="2"/>
        <v>#DIV/0!</v>
      </c>
    </row>
    <row r="104" spans="1:9" ht="33" customHeight="1" hidden="1">
      <c r="A104" s="126" t="s">
        <v>36</v>
      </c>
      <c r="B104" s="62">
        <v>303</v>
      </c>
      <c r="C104" s="62">
        <v>10</v>
      </c>
      <c r="D104" s="62" t="s">
        <v>62</v>
      </c>
      <c r="E104" s="58" t="s">
        <v>137</v>
      </c>
      <c r="F104" s="58">
        <v>300</v>
      </c>
      <c r="G104" s="125"/>
      <c r="H104" s="78">
        <f>H105</f>
        <v>46800</v>
      </c>
      <c r="I104" s="76" t="e">
        <f t="shared" si="2"/>
        <v>#DIV/0!</v>
      </c>
    </row>
    <row r="105" spans="1:9" ht="54.75" hidden="1">
      <c r="A105" s="132" t="s">
        <v>138</v>
      </c>
      <c r="B105" s="60" t="s">
        <v>64</v>
      </c>
      <c r="C105" s="60" t="s">
        <v>139</v>
      </c>
      <c r="D105" s="60"/>
      <c r="E105" s="57"/>
      <c r="F105" s="57"/>
      <c r="G105" s="67">
        <f>G106</f>
        <v>46800</v>
      </c>
      <c r="H105" s="78">
        <f>H106</f>
        <v>46800</v>
      </c>
      <c r="I105" s="76">
        <f t="shared" si="2"/>
        <v>100</v>
      </c>
    </row>
    <row r="106" spans="1:9" ht="13.5" hidden="1">
      <c r="A106" s="126" t="s">
        <v>242</v>
      </c>
      <c r="B106" s="62" t="s">
        <v>64</v>
      </c>
      <c r="C106" s="62" t="s">
        <v>139</v>
      </c>
      <c r="D106" s="62" t="s">
        <v>97</v>
      </c>
      <c r="E106" s="58"/>
      <c r="F106" s="58"/>
      <c r="G106" s="64">
        <f>G107</f>
        <v>46800</v>
      </c>
      <c r="H106" s="78">
        <f>H107</f>
        <v>46800</v>
      </c>
      <c r="I106" s="76">
        <f t="shared" si="2"/>
        <v>100</v>
      </c>
    </row>
    <row r="107" spans="1:9" ht="54.75" hidden="1">
      <c r="A107" s="126" t="s">
        <v>138</v>
      </c>
      <c r="B107" s="62" t="s">
        <v>64</v>
      </c>
      <c r="C107" s="62" t="s">
        <v>139</v>
      </c>
      <c r="D107" s="62" t="s">
        <v>97</v>
      </c>
      <c r="E107" s="70" t="s">
        <v>140</v>
      </c>
      <c r="F107" s="58"/>
      <c r="G107" s="125">
        <f>G108</f>
        <v>46800</v>
      </c>
      <c r="H107" s="78">
        <f>H108</f>
        <v>46800</v>
      </c>
      <c r="I107" s="76">
        <f t="shared" si="2"/>
        <v>100</v>
      </c>
    </row>
    <row r="108" spans="1:9" ht="27" hidden="1">
      <c r="A108" s="136" t="s">
        <v>141</v>
      </c>
      <c r="B108" s="62" t="s">
        <v>64</v>
      </c>
      <c r="C108" s="62" t="s">
        <v>139</v>
      </c>
      <c r="D108" s="62" t="s">
        <v>97</v>
      </c>
      <c r="E108" s="58" t="s">
        <v>142</v>
      </c>
      <c r="F108" s="58"/>
      <c r="G108" s="125">
        <f>G109</f>
        <v>46800</v>
      </c>
      <c r="H108" s="78">
        <v>46800</v>
      </c>
      <c r="I108" s="76">
        <f t="shared" si="2"/>
        <v>100</v>
      </c>
    </row>
    <row r="109" spans="1:9" ht="138" hidden="1">
      <c r="A109" s="126" t="s">
        <v>50</v>
      </c>
      <c r="B109" s="62" t="s">
        <v>64</v>
      </c>
      <c r="C109" s="62" t="s">
        <v>139</v>
      </c>
      <c r="D109" s="62" t="s">
        <v>97</v>
      </c>
      <c r="E109" s="58" t="s">
        <v>143</v>
      </c>
      <c r="F109" s="58"/>
      <c r="G109" s="125">
        <f>G110</f>
        <v>46800</v>
      </c>
      <c r="H109" s="67">
        <f>H4+H40+H47+H65+H103</f>
        <v>301141.85</v>
      </c>
      <c r="I109" s="76">
        <f t="shared" si="2"/>
        <v>643.4654914529914</v>
      </c>
    </row>
    <row r="110" spans="1:9" ht="13.5" hidden="1">
      <c r="A110" s="126" t="s">
        <v>22</v>
      </c>
      <c r="B110" s="62" t="s">
        <v>64</v>
      </c>
      <c r="C110" s="62" t="s">
        <v>139</v>
      </c>
      <c r="D110" s="62" t="s">
        <v>97</v>
      </c>
      <c r="E110" s="58" t="s">
        <v>143</v>
      </c>
      <c r="F110" s="58">
        <v>540</v>
      </c>
      <c r="G110" s="64">
        <v>46800</v>
      </c>
      <c r="H110" s="148"/>
      <c r="I110" s="76">
        <f t="shared" si="2"/>
        <v>0</v>
      </c>
    </row>
    <row r="111" spans="1:9" ht="116.25" customHeight="1">
      <c r="A111" s="126" t="s">
        <v>260</v>
      </c>
      <c r="B111" s="62" t="s">
        <v>64</v>
      </c>
      <c r="C111" s="62" t="s">
        <v>113</v>
      </c>
      <c r="D111" s="62" t="s">
        <v>70</v>
      </c>
      <c r="E111" s="58" t="s">
        <v>126</v>
      </c>
      <c r="F111" s="58"/>
      <c r="G111" s="64">
        <f aca="true" t="shared" si="4" ref="G111:H113">G112</f>
        <v>4000</v>
      </c>
      <c r="H111" s="150">
        <f t="shared" si="4"/>
        <v>3442.49</v>
      </c>
      <c r="I111" s="76">
        <f t="shared" si="2"/>
        <v>86.06224999999999</v>
      </c>
    </row>
    <row r="112" spans="1:9" ht="170.25" customHeight="1">
      <c r="A112" s="126" t="s">
        <v>261</v>
      </c>
      <c r="B112" s="62" t="s">
        <v>64</v>
      </c>
      <c r="C112" s="62" t="s">
        <v>113</v>
      </c>
      <c r="D112" s="62" t="s">
        <v>70</v>
      </c>
      <c r="E112" s="58" t="s">
        <v>128</v>
      </c>
      <c r="F112" s="58"/>
      <c r="G112" s="64">
        <f t="shared" si="4"/>
        <v>4000</v>
      </c>
      <c r="H112" s="150">
        <f t="shared" si="4"/>
        <v>3442.49</v>
      </c>
      <c r="I112" s="76">
        <f t="shared" si="2"/>
        <v>86.06224999999999</v>
      </c>
    </row>
    <row r="113" spans="1:9" ht="54.75">
      <c r="A113" s="126" t="s">
        <v>201</v>
      </c>
      <c r="B113" s="62" t="s">
        <v>64</v>
      </c>
      <c r="C113" s="62" t="s">
        <v>113</v>
      </c>
      <c r="D113" s="62" t="s">
        <v>70</v>
      </c>
      <c r="E113" s="58" t="s">
        <v>130</v>
      </c>
      <c r="F113" s="58"/>
      <c r="G113" s="64">
        <f t="shared" si="4"/>
        <v>4000</v>
      </c>
      <c r="H113" s="150">
        <f t="shared" si="4"/>
        <v>3442.49</v>
      </c>
      <c r="I113" s="76">
        <f t="shared" si="2"/>
        <v>86.06224999999999</v>
      </c>
    </row>
    <row r="114" spans="1:9" ht="27">
      <c r="A114" s="126" t="s">
        <v>244</v>
      </c>
      <c r="B114" s="62" t="s">
        <v>64</v>
      </c>
      <c r="C114" s="62" t="s">
        <v>113</v>
      </c>
      <c r="D114" s="62" t="s">
        <v>70</v>
      </c>
      <c r="E114" s="58" t="s">
        <v>130</v>
      </c>
      <c r="F114" s="58">
        <v>200</v>
      </c>
      <c r="G114" s="64">
        <v>4000</v>
      </c>
      <c r="H114" s="150">
        <v>3442.49</v>
      </c>
      <c r="I114" s="76">
        <f t="shared" si="2"/>
        <v>86.06224999999999</v>
      </c>
    </row>
    <row r="115" spans="1:9" ht="13.5">
      <c r="A115" s="132" t="s">
        <v>262</v>
      </c>
      <c r="B115" s="60" t="s">
        <v>64</v>
      </c>
      <c r="C115" s="60" t="s">
        <v>246</v>
      </c>
      <c r="D115" s="62"/>
      <c r="E115" s="58"/>
      <c r="F115" s="58"/>
      <c r="G115" s="64">
        <f aca="true" t="shared" si="5" ref="G115:H119">G116</f>
        <v>12000</v>
      </c>
      <c r="H115" s="150">
        <f t="shared" si="5"/>
        <v>7000</v>
      </c>
      <c r="I115" s="76">
        <f t="shared" si="2"/>
        <v>58.333333333333336</v>
      </c>
    </row>
    <row r="116" spans="1:9" ht="13.5">
      <c r="A116" s="126" t="s">
        <v>263</v>
      </c>
      <c r="B116" s="62" t="s">
        <v>64</v>
      </c>
      <c r="C116" s="62" t="s">
        <v>246</v>
      </c>
      <c r="D116" s="62" t="s">
        <v>65</v>
      </c>
      <c r="E116" s="58"/>
      <c r="F116" s="58"/>
      <c r="G116" s="64">
        <f t="shared" si="5"/>
        <v>12000</v>
      </c>
      <c r="H116" s="150">
        <f t="shared" si="5"/>
        <v>7000</v>
      </c>
      <c r="I116" s="76">
        <f t="shared" si="2"/>
        <v>58.333333333333336</v>
      </c>
    </row>
    <row r="117" spans="1:9" ht="27">
      <c r="A117" s="126" t="s">
        <v>133</v>
      </c>
      <c r="B117" s="62" t="s">
        <v>64</v>
      </c>
      <c r="C117" s="62" t="s">
        <v>246</v>
      </c>
      <c r="D117" s="62" t="s">
        <v>65</v>
      </c>
      <c r="E117" s="58" t="s">
        <v>134</v>
      </c>
      <c r="F117" s="58"/>
      <c r="G117" s="64">
        <f t="shared" si="5"/>
        <v>12000</v>
      </c>
      <c r="H117" s="150">
        <f t="shared" si="5"/>
        <v>7000</v>
      </c>
      <c r="I117" s="76">
        <f t="shared" si="2"/>
        <v>58.333333333333336</v>
      </c>
    </row>
    <row r="118" spans="1:9" ht="41.25">
      <c r="A118" s="126" t="s">
        <v>264</v>
      </c>
      <c r="B118" s="62" t="s">
        <v>64</v>
      </c>
      <c r="C118" s="62" t="s">
        <v>246</v>
      </c>
      <c r="D118" s="62" t="s">
        <v>65</v>
      </c>
      <c r="E118" s="58" t="s">
        <v>265</v>
      </c>
      <c r="F118" s="58"/>
      <c r="G118" s="64">
        <f t="shared" si="5"/>
        <v>12000</v>
      </c>
      <c r="H118" s="150">
        <f t="shared" si="5"/>
        <v>7000</v>
      </c>
      <c r="I118" s="76">
        <f t="shared" si="2"/>
        <v>58.333333333333336</v>
      </c>
    </row>
    <row r="119" spans="1:9" ht="41.25">
      <c r="A119" s="126" t="s">
        <v>266</v>
      </c>
      <c r="B119" s="62" t="s">
        <v>64</v>
      </c>
      <c r="C119" s="62" t="s">
        <v>246</v>
      </c>
      <c r="D119" s="62" t="s">
        <v>65</v>
      </c>
      <c r="E119" s="58" t="s">
        <v>267</v>
      </c>
      <c r="F119" s="58"/>
      <c r="G119" s="64">
        <f t="shared" si="5"/>
        <v>12000</v>
      </c>
      <c r="H119" s="150">
        <f t="shared" si="5"/>
        <v>7000</v>
      </c>
      <c r="I119" s="76">
        <f t="shared" si="2"/>
        <v>58.333333333333336</v>
      </c>
    </row>
    <row r="120" spans="1:9" ht="27">
      <c r="A120" s="126" t="s">
        <v>244</v>
      </c>
      <c r="B120" s="62" t="s">
        <v>64</v>
      </c>
      <c r="C120" s="62" t="s">
        <v>246</v>
      </c>
      <c r="D120" s="62" t="s">
        <v>65</v>
      </c>
      <c r="E120" s="58" t="s">
        <v>267</v>
      </c>
      <c r="F120" s="58">
        <v>200</v>
      </c>
      <c r="G120" s="64">
        <v>12000</v>
      </c>
      <c r="H120" s="150">
        <v>7000</v>
      </c>
      <c r="I120" s="76">
        <f t="shared" si="2"/>
        <v>58.333333333333336</v>
      </c>
    </row>
    <row r="121" spans="1:9" ht="13.5">
      <c r="A121" s="132" t="s">
        <v>144</v>
      </c>
      <c r="B121" s="60"/>
      <c r="C121" s="60"/>
      <c r="D121" s="60"/>
      <c r="E121" s="57"/>
      <c r="F121" s="71"/>
      <c r="G121" s="67">
        <f>G4+G43+G50+G68+G115</f>
        <v>1769411.29</v>
      </c>
      <c r="H121" s="67">
        <f>H4+H43+H50+H68+H115</f>
        <v>423750.1</v>
      </c>
      <c r="I121" s="76">
        <f t="shared" si="2"/>
        <v>23.948649044733965</v>
      </c>
    </row>
  </sheetData>
  <sheetProtection/>
  <mergeCells count="3">
    <mergeCell ref="C1:E1"/>
    <mergeCell ref="A2:I2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Молодецкая Э.Р.</cp:lastModifiedBy>
  <cp:lastPrinted>2019-04-11T04:07:19Z</cp:lastPrinted>
  <dcterms:created xsi:type="dcterms:W3CDTF">2006-04-04T06:58:31Z</dcterms:created>
  <dcterms:modified xsi:type="dcterms:W3CDTF">2019-04-11T04:11:01Z</dcterms:modified>
  <cp:category/>
  <cp:version/>
  <cp:contentType/>
  <cp:contentStatus/>
</cp:coreProperties>
</file>