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0" windowWidth="9576" windowHeight="8760" activeTab="0"/>
  </bookViews>
  <sheets>
    <sheet name="Приложение 1" sheetId="1" r:id="rId1"/>
    <sheet name="приложение2" sheetId="2" r:id="rId2"/>
    <sheet name="приложение 3" sheetId="3" r:id="rId3"/>
    <sheet name="Приложение 4" sheetId="4" r:id="rId4"/>
  </sheets>
  <definedNames>
    <definedName name="_xlnm.Print_Area" localSheetId="0">'Приложение 1'!$A$1:$H$17</definedName>
  </definedNames>
  <calcPr fullCalcOnLoad="1"/>
</workbook>
</file>

<file path=xl/sharedStrings.xml><?xml version="1.0" encoding="utf-8"?>
<sst xmlns="http://schemas.openxmlformats.org/spreadsheetml/2006/main" count="670" uniqueCount="282">
  <si>
    <t>Коды бюджетной классификации РФ</t>
  </si>
  <si>
    <t>Наименование</t>
  </si>
  <si>
    <t>1 00 00000 00 0000 000</t>
  </si>
  <si>
    <t>НАЛОГИ НА ПРИБЫЛЬ, ДОХОДЫ</t>
  </si>
  <si>
    <t>НАЛОГИ НА СОВОКУПНЫЙ ДОХОД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</si>
  <si>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</si>
  <si>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</si>
  <si>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</si>
  <si>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</si>
  <si>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</si>
  <si>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</si>
  <si>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</si>
  <si>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доходов</t>
  </si>
  <si>
    <t>% исполнения</t>
  </si>
  <si>
    <t xml:space="preserve"> Утвержденный план  на 2007 г. руб.</t>
  </si>
  <si>
    <t>изменения</t>
  </si>
  <si>
    <t xml:space="preserve">                                                                            </t>
  </si>
  <si>
    <t>Наименование показателя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</si>
  <si>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</si>
  <si>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</si>
  <si>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</si>
  <si>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</si>
  <si>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Иные межбюджетные трансферты</t>
  </si>
  <si>
    <t>Налог на имущество физических лиц, взимаемый по ставкам,применяемым к объектам налогообложения, расположенным в границах поселений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</si>
  <si>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</si>
  <si>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 бюджетной обеспеченности</t>
  </si>
  <si>
    <t xml:space="preserve">                                                   Приложение 1</t>
  </si>
  <si>
    <t>1 01 00000 00 0000 000</t>
  </si>
  <si>
    <t>1 05 00000 00 0000 000</t>
  </si>
  <si>
    <t>1 05 03010 01 0000 110</t>
  </si>
  <si>
    <t>Единый сельскохозяйственный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</si>
  <si>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</si>
  <si>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</si>
  <si>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</si>
  <si>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</si>
  <si>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</si>
  <si>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Социальное обеспечение и иные выплаты населению</t>
  </si>
  <si>
    <t>Дотации бюджетам сельских поселений на поддержку мер по обеспечению сбалансированности бюджетов</t>
  </si>
  <si>
    <t>2 02 49999 10 0000 151</t>
  </si>
  <si>
    <t>Глава муниципального образования</t>
  </si>
  <si>
    <t>Утвержденные бюджетные назначения</t>
  </si>
  <si>
    <t>Исполнено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</si>
  <si>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</si>
  <si>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</si>
  <si>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</si>
  <si>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</si>
  <si>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</si>
  <si>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</si>
  <si>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Сбор и удаление твердых отходов</t>
  </si>
  <si>
    <t>Доплаты к пенсиям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</si>
  <si>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</si>
  <si>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</si>
  <si>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</si>
  <si>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</si>
  <si>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</si>
  <si>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</si>
  <si>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2 00 00000 00 0000 000</t>
  </si>
  <si>
    <t>Код</t>
  </si>
  <si>
    <t>Рз</t>
  </si>
  <si>
    <t>Пр</t>
  </si>
  <si>
    <t>ЦСР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</si>
  <si>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</si>
  <si>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</si>
  <si>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</si>
  <si>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303</t>
  </si>
  <si>
    <t>02</t>
  </si>
  <si>
    <t>01 2 00 00000</t>
  </si>
  <si>
    <t>Расходы на обеспечение деятельности органов местного самоуправления</t>
  </si>
  <si>
    <t>01 2 00 10120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</si>
  <si>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</si>
  <si>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</si>
  <si>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</si>
  <si>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</si>
  <si>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01 2 00 10110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</si>
  <si>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</si>
  <si>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</si>
  <si>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01 2 00 10130</t>
  </si>
  <si>
    <t>Резервные фонды</t>
  </si>
  <si>
    <t>092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</si>
  <si>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</si>
  <si>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</si>
  <si>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99 1 00 00000</t>
  </si>
  <si>
    <t>99 1 00 14100</t>
  </si>
  <si>
    <t>Резервные средства</t>
  </si>
  <si>
    <t>Другие общегосударственные вопросы</t>
  </si>
  <si>
    <t>13</t>
  </si>
  <si>
    <t>Руководство и управление в сфере установленных функций</t>
  </si>
  <si>
    <t>01 4 00 00000</t>
  </si>
  <si>
    <t>Функционирование административных комиссий</t>
  </si>
  <si>
    <t>01 4 00 70060</t>
  </si>
  <si>
    <t>Расходы на обеспечение деятельности (оказание услуг) подведомственных учреждений</t>
  </si>
  <si>
    <t>02 0 00 00000</t>
  </si>
  <si>
    <t>Расходы на обеспечение деятельности (оказание услуг) иных подведомственных учреждений</t>
  </si>
  <si>
    <t>02 5 00 00000</t>
  </si>
  <si>
    <t>02 5 00 10820</t>
  </si>
  <si>
    <t>Национальная оборона</t>
  </si>
  <si>
    <t>Мобилизационная и вневойсковая подготовка</t>
  </si>
  <si>
    <t>03</t>
  </si>
  <si>
    <t>01 4 00 51180</t>
  </si>
  <si>
    <t>Жилищно-коммунальное хозяйство</t>
  </si>
  <si>
    <t>05</t>
  </si>
  <si>
    <t>Жилищное хозяйство</t>
  </si>
  <si>
    <t>Иные вопросы в области жилищно-коммунального хозяйства</t>
  </si>
  <si>
    <t xml:space="preserve">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
</t>
  </si>
  <si>
    <t>92 2 00 00000</t>
  </si>
  <si>
    <t>92 2 00 09605</t>
  </si>
  <si>
    <t>92 0 00 00000</t>
  </si>
  <si>
    <t>Иные расходы в области жилищно-коммунального хозяйства</t>
  </si>
  <si>
    <t>92 9 00 00000</t>
  </si>
  <si>
    <t>Организация и содержание мест захоронения</t>
  </si>
  <si>
    <t>92 9 00 18070</t>
  </si>
  <si>
    <t>92 9 00 18090</t>
  </si>
  <si>
    <t>Культура, кинематография</t>
  </si>
  <si>
    <t>08</t>
  </si>
  <si>
    <t>Культура</t>
  </si>
  <si>
    <t>Расходы на обеспечение деятельности (оказание услуг) подведомственных учреждений в сфере культуры</t>
  </si>
  <si>
    <t>02 2 00 00000</t>
  </si>
  <si>
    <t>Учреждения культуры</t>
  </si>
  <si>
    <t>02 2 00 10530</t>
  </si>
  <si>
    <t>Другие вопросы в области культуры, кинематографии</t>
  </si>
  <si>
    <t>44 0 00 00000</t>
  </si>
  <si>
    <t>Подпрограмма «Наследие» государственной программы Алтайского края «Развитие культуры Алтайского края» на 2015-2020 годы</t>
  </si>
  <si>
    <t>44 1 00 00000</t>
  </si>
  <si>
    <t>Мероприятия в сфере культуры по сохранению объектов культурного наследия</t>
  </si>
  <si>
    <t>44 1 00 66510</t>
  </si>
  <si>
    <t>Государственная программа Алтайского края 
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</si>
  <si>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72 0 00 00000</t>
  </si>
  <si>
    <t>Подпрограмма «Поддержание устойчивого 
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</si>
  <si>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72 1 00 00000</t>
  </si>
  <si>
    <t>Создание спортивной площадке в с.Шадрино в части софинансирования</t>
  </si>
  <si>
    <t>72 1 00 S0260</t>
  </si>
  <si>
    <t>Социальная политика</t>
  </si>
  <si>
    <t>Пенсионное обеспечение</t>
  </si>
  <si>
    <t>Иные вопросы в отраслях социальной сферы</t>
  </si>
  <si>
    <t>90 0 00 00000</t>
  </si>
  <si>
    <t>Иные вопросы в сфере социальной политики</t>
  </si>
  <si>
    <t>90 4 00 00000</t>
  </si>
  <si>
    <t>90 4 00 16270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</si>
  <si>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</si>
  <si>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</si>
  <si>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98 0 00 00000</t>
  </si>
  <si>
    <t>Иные межбюджетные трансферты общего характера</t>
  </si>
  <si>
    <t>98 5 00 00000</t>
  </si>
  <si>
    <t>98 5 00 60510</t>
  </si>
  <si>
    <t>Всего расходов</t>
  </si>
  <si>
    <t>Приложение 2</t>
  </si>
  <si>
    <t xml:space="preserve">Распределение расходов бюджета муниципального образования </t>
  </si>
  <si>
    <t>Шиловский сельсовет Калманского района Алтайского края по разделам и подразделам</t>
  </si>
  <si>
    <t>Рз Пр</t>
  </si>
  <si>
    <t>Наименование показателей</t>
  </si>
  <si>
    <t>Изменения в течении года в плановые назначения</t>
  </si>
  <si>
    <t>Уточненый план на 2018 г.</t>
  </si>
  <si>
    <t>0100</t>
  </si>
  <si>
    <t>0102</t>
  </si>
  <si>
    <t>Функционирование высшего должностного лица субъекта РФ и муниципального образования</t>
  </si>
  <si>
    <t>0104</t>
  </si>
  <si>
    <t>0111</t>
  </si>
  <si>
    <t>0113</t>
  </si>
  <si>
    <t>0200</t>
  </si>
  <si>
    <t>0203</t>
  </si>
  <si>
    <t>0500</t>
  </si>
  <si>
    <t>0503</t>
  </si>
  <si>
    <t>Благоустройство</t>
  </si>
  <si>
    <t>0505</t>
  </si>
  <si>
    <t>Другие вопросы в области жилищно-коммунальног хозяйства</t>
  </si>
  <si>
    <t>0800</t>
  </si>
  <si>
    <t>Культура,кинематография</t>
  </si>
  <si>
    <t>0801</t>
  </si>
  <si>
    <t>0804</t>
  </si>
  <si>
    <t>Другие вопросы в области культуры,
кинематографии</t>
  </si>
  <si>
    <t>1000</t>
  </si>
  <si>
    <t>1001</t>
  </si>
  <si>
    <t>1102</t>
  </si>
  <si>
    <t>Межбюджетные трасферты</t>
  </si>
  <si>
    <t>Итого расходы бюджетных средств</t>
  </si>
  <si>
    <t>2 02 49999 00 0000 151</t>
  </si>
  <si>
    <t>Прочие межбюджетные трансферты, передаваемые бюджетам</t>
  </si>
  <si>
    <t>1 01 02000 00 0000 110</t>
  </si>
  <si>
    <t>Налог на доходы физических лиц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</si>
  <si>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</si>
  <si>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</si>
  <si>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</si>
  <si>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</si>
  <si>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</si>
  <si>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</si>
  <si>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</si>
  <si>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Субвенции бюджетам бюджетной системы Российской Федерации</t>
  </si>
  <si>
    <t>2 02 40014 10 0000 151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</si>
  <si>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</si>
  <si>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2 04 00000 00 0000 000</t>
  </si>
  <si>
    <t>БЕЗВОЗМЕЗДНЫЕ ПОСТУПЛЕНИЯ ОТ НЕГОСУДАРСТВЕННЫХ ОРГАНИЗАЦИЙ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</si>
  <si>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</si>
  <si>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</si>
  <si>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</si>
  <si>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</si>
  <si>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</si>
  <si>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</si>
  <si>
    <t>ПРОЧИЕ НЕНАЛОГОВЫЕ ДОХОДЫ</t>
  </si>
  <si>
    <t>1 17 00000 00 0000 000</t>
  </si>
  <si>
    <t>Прочие неналоговые доходы бюджетов сельских поселений</t>
  </si>
  <si>
    <t>1 17 05050 10 0000 180</t>
  </si>
  <si>
    <t>Софинансирование на реализацию проектов развития общественной инфраструктуры, основанных на инициативах граждан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</si>
  <si>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</si>
  <si>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</si>
  <si>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</si>
  <si>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</si>
  <si>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</si>
  <si>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</si>
  <si>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</si>
  <si>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</si>
  <si>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</si>
  <si>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</si>
  <si>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</si>
  <si>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</si>
  <si>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</si>
  <si>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</si>
  <si>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</si>
  <si>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к распоряжению администрации Кубанского сельсовета                                                               </t>
  </si>
  <si>
    <t>Кубанский сельсовет Калманского района Алтайского края</t>
  </si>
  <si>
    <t xml:space="preserve">                                                     "Об исполнении бюджета муниципального образования</t>
  </si>
  <si>
    <t>Источники внутреннего финансирования дефицита бюджета муниципального образования Кубанского сельсовета Калманского района Алтайского края на 2019 год</t>
  </si>
  <si>
    <t>Изменение остатков средств на счетах по учету средств бюджетов</t>
  </si>
  <si>
    <t xml:space="preserve"> к распоряжению администрации Кубанского сельсовета</t>
  </si>
  <si>
    <t>"Об исполнении бюджета муниципального образования</t>
  </si>
  <si>
    <t xml:space="preserve"> на 2019 год и плановый период 2020 и 2021 годов"</t>
  </si>
  <si>
    <t>НАЛОГОВЫЕ И НЕНАЛОГОВЫЕ ДОХОДЫ</t>
  </si>
  <si>
    <t>2 02 10000 00 0000 150</t>
  </si>
  <si>
    <t>2 02 15001 10 0000 150</t>
  </si>
  <si>
    <t>2 02 15002 10 0000 150</t>
  </si>
  <si>
    <t>2 02 30000 00 0000 150</t>
  </si>
  <si>
    <t>2 02 35118 10 0000 150</t>
  </si>
  <si>
    <t>2 02 40000 00 0000 150</t>
  </si>
  <si>
    <t>2 02 40014 10 0000 150</t>
  </si>
  <si>
    <t>Уточненный план на 2019 год (руб.)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</si>
  <si>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</si>
  <si>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</t>
  </si>
  <si>
    <t>Прочие мероприятия по благоустройству муниципальных образований</t>
  </si>
  <si>
    <t>Прочая закупка товаров, работ и услуг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</si>
  <si>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 района</t>
  </si>
  <si>
    <t>11</t>
  </si>
  <si>
    <t xml:space="preserve">Прочая закупка товаров, работ и услуг </t>
  </si>
  <si>
    <t>Межбюджетные трансферты общего характера из бюджетов поселений</t>
  </si>
  <si>
    <t>98  5 00 60510</t>
  </si>
  <si>
    <t xml:space="preserve">Обеспечение мероприятий по модернизации систем коммунальной инфраструктуры
</t>
  </si>
  <si>
    <t>92 9 00 18080</t>
  </si>
  <si>
    <t>92 9 00 S1200</t>
  </si>
  <si>
    <t>Иные вопросы в сфере культуры и средств массовой информации</t>
  </si>
  <si>
    <t>90 2 00 00000</t>
  </si>
  <si>
    <t>Мероприятия в сфере культуры и средств массовой информации</t>
  </si>
  <si>
    <t>90 2 00 16510</t>
  </si>
  <si>
    <t>Выполнение работ по зоне отдыха</t>
  </si>
  <si>
    <t>90 2 00 16530</t>
  </si>
  <si>
    <t>Государственная программа Алтайского края «Развитие культуры Алтайского края» на 2015-2020 годы</t>
  </si>
  <si>
    <t xml:space="preserve">Государственная программа Алтайского края 
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
</t>
  </si>
  <si>
    <t xml:space="preserve">Подпрограмма «Поддержание устойчивого 
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
</t>
  </si>
  <si>
    <t>Физическая культура и спорт</t>
  </si>
  <si>
    <t>Массовый спорт</t>
  </si>
  <si>
    <t>Иные вопросы в сфере здравоохранения, спорта, физической культуры, туризма</t>
  </si>
  <si>
    <t>90 3 00 00000</t>
  </si>
  <si>
    <t>Мероприятие в области здравоохранения, спорта, физической культуры, туризма</t>
  </si>
  <si>
    <t>90 3 00 16670</t>
  </si>
  <si>
    <t xml:space="preserve">  "Об исполнении бюджета муниципального образования</t>
  </si>
  <si>
    <t xml:space="preserve">Распределение бюджетных ассигнований по разделам и подразделам классификации расходов муниципального </t>
  </si>
  <si>
    <t>образования Кубанский сельсовет Калманского района Алтайского края на 2019 год                                                      рублей</t>
  </si>
  <si>
    <t>Физическая культура</t>
  </si>
  <si>
    <t>1100</t>
  </si>
  <si>
    <t xml:space="preserve">                                                            </t>
  </si>
  <si>
    <t xml:space="preserve">                                                                 </t>
  </si>
  <si>
    <t>Приложение 3</t>
  </si>
  <si>
    <t xml:space="preserve">  от                      № </t>
  </si>
  <si>
    <r>
      <t xml:space="preserve"> за III квартал 2019 г.  от                   г</t>
    </r>
    <r>
      <rPr>
        <u val="single"/>
        <sz val="16"/>
        <rFont val="Times New Roman"/>
        <family val="1"/>
      </rPr>
      <t>.</t>
    </r>
    <r>
      <rPr>
        <sz val="16"/>
        <rFont val="Times New Roman"/>
        <family val="1"/>
      </rPr>
      <t xml:space="preserve"> № </t>
    </r>
  </si>
  <si>
    <t>Объем поступлений доходов бюджета муниципального образования Кубанский сельсовет Калманского района Алтайского края за III квартал 2019 год</t>
  </si>
  <si>
    <t>2 02 49999 00 0000 150</t>
  </si>
  <si>
    <t>2 02 49999 10 0000 150</t>
  </si>
  <si>
    <t xml:space="preserve">                                              на 2019 год и плановый период 2020 и 2021 годов" за III квартал 2019 года</t>
  </si>
  <si>
    <t>Приложение 4
к распоряжению администрации Кубанского сельсовета  "Об исполнении бюджета муниципального образования Кубанский сельсовет Калманского района Алтайского края на 2019 год и плановый период 2020 и 2021 годов" за III квартал 2019 года   
от_______________2019 г.№____</t>
  </si>
  <si>
    <t>Ведомственная структура расходов бюджета муниципального образования 
Кубанский сельсовет Калманского района Алтайского края за III квартал 2019 года</t>
  </si>
  <si>
    <t>Исполнено за III кв.2019 года (руб.)</t>
  </si>
  <si>
    <t>Факт за III кв.2019 года (руб.)</t>
  </si>
  <si>
    <t>Исполнено за III квартал 2019 г.</t>
  </si>
  <si>
    <t>Исполнено за III кв.2019 года (руб).</t>
  </si>
  <si>
    <t xml:space="preserve">  от17.10.2019                 г. № 13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</si>
</sst>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%"/>
    <numFmt numFmtId="195" formatCode="0.000000000000"/>
    <numFmt numFmtId="196" formatCode="#,##0.00&quot;р.&quot;"/>
    <numFmt numFmtId="197" formatCode="[$-FC19]d\ mmmm\ yyyy\ &quot;г.&quot;"/>
    <numFmt numFmtId="198" formatCode="_(* #,##0_);_(* \(#,##0\);_(* &quot;-&quot;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[$-1010419]dd\.mm\.yyyy"/>
    <numFmt numFmtId="203" formatCode="&quot;&quot;#000"/>
    <numFmt numFmtId="204" formatCode="&quot;&quot;###,##0.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202" fontId="10" fillId="0" borderId="0">
      <alignment/>
      <protection/>
    </xf>
    <xf numFmtId="0" fontId="49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19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2" fontId="3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93" fontId="12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wrapText="1"/>
    </xf>
    <xf numFmtId="0" fontId="11" fillId="0" borderId="10" xfId="0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2" fontId="12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11" fillId="0" borderId="10" xfId="54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1" fillId="0" borderId="10" xfId="54" applyFont="1" applyFill="1" applyBorder="1" applyAlignment="1">
      <alignment horizontal="left" wrapText="1"/>
      <protection/>
    </xf>
    <xf numFmtId="0" fontId="12" fillId="0" borderId="10" xfId="54" applyFont="1" applyFill="1" applyBorder="1" applyAlignment="1">
      <alignment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49" fontId="2" fillId="0" borderId="10" xfId="54" applyNumberFormat="1" applyFont="1" applyFill="1" applyBorder="1" applyAlignment="1">
      <alignment vertical="center" wrapText="1"/>
      <protection/>
    </xf>
    <xf numFmtId="0" fontId="11" fillId="0" borderId="10" xfId="54" applyFont="1" applyFill="1" applyBorder="1" applyAlignment="1">
      <alignment horizontal="justify" vertical="top"/>
      <protection/>
    </xf>
    <xf numFmtId="0" fontId="11" fillId="0" borderId="10" xfId="54" applyFont="1" applyFill="1" applyBorder="1" applyAlignment="1">
      <alignment vertical="top" wrapText="1"/>
      <protection/>
    </xf>
    <xf numFmtId="0" fontId="2" fillId="0" borderId="10" xfId="54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wrapText="1"/>
      <protection/>
    </xf>
    <xf numFmtId="0" fontId="3" fillId="0" borderId="10" xfId="54" applyFont="1" applyFill="1" applyBorder="1" applyAlignment="1">
      <alignment vertical="center"/>
      <protection/>
    </xf>
    <xf numFmtId="0" fontId="11" fillId="0" borderId="10" xfId="54" applyFont="1" applyFill="1" applyBorder="1" applyAlignment="1">
      <alignment horizontal="left" vertical="top" wrapText="1"/>
      <protection/>
    </xf>
    <xf numFmtId="0" fontId="12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vertical="center"/>
      <protection/>
    </xf>
    <xf numFmtId="0" fontId="11" fillId="0" borderId="10" xfId="54" applyFont="1" applyFill="1" applyBorder="1" applyAlignment="1">
      <alignment horizontal="justify" vertical="center"/>
      <protection/>
    </xf>
    <xf numFmtId="49" fontId="3" fillId="0" borderId="10" xfId="54" applyNumberFormat="1" applyFont="1" applyFill="1" applyBorder="1" applyAlignment="1">
      <alignment vertical="center"/>
      <protection/>
    </xf>
    <xf numFmtId="0" fontId="11" fillId="0" borderId="10" xfId="54" applyFont="1" applyFill="1" applyBorder="1" applyAlignment="1">
      <alignment horizontal="justify" vertical="center"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17" fillId="0" borderId="18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2" fontId="15" fillId="0" borderId="1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vertical="center"/>
    </xf>
    <xf numFmtId="2" fontId="15" fillId="0" borderId="11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2" fontId="15" fillId="0" borderId="10" xfId="0" applyNumberFormat="1" applyFont="1" applyBorder="1" applyAlignment="1">
      <alignment horizontal="left" vertical="top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">
      <selection activeCell="A8" sqref="A8:F8"/>
    </sheetView>
  </sheetViews>
  <sheetFormatPr defaultColWidth="9.00390625" defaultRowHeight="12.75"/>
  <cols>
    <col min="1" max="1" width="43.875" style="0" customWidth="1"/>
    <col min="2" max="2" width="35.375" style="0" customWidth="1"/>
    <col min="3" max="3" width="12.375" style="0" hidden="1" customWidth="1"/>
    <col min="4" max="4" width="9.625" style="0" hidden="1" customWidth="1"/>
    <col min="5" max="5" width="23.75390625" style="0" customWidth="1"/>
    <col min="6" max="6" width="35.00390625" style="0" customWidth="1"/>
    <col min="7" max="7" width="0.12890625" style="0" customWidth="1"/>
    <col min="8" max="8" width="9.50390625" style="0" hidden="1" customWidth="1"/>
  </cols>
  <sheetData>
    <row r="1" spans="1:8" ht="19.5" customHeight="1">
      <c r="A1" s="159" t="s">
        <v>26</v>
      </c>
      <c r="B1" s="159"/>
      <c r="C1" s="159"/>
      <c r="D1" s="159"/>
      <c r="E1" s="159"/>
      <c r="F1" s="159"/>
      <c r="G1" s="24"/>
      <c r="H1" s="24"/>
    </row>
    <row r="2" spans="1:8" ht="18.75" customHeight="1">
      <c r="A2" s="159" t="s">
        <v>217</v>
      </c>
      <c r="B2" s="159"/>
      <c r="C2" s="159"/>
      <c r="D2" s="159"/>
      <c r="E2" s="159"/>
      <c r="F2" s="159"/>
      <c r="G2" s="24"/>
      <c r="H2" s="24"/>
    </row>
    <row r="3" spans="1:8" ht="18.75" customHeight="1" hidden="1">
      <c r="A3" s="9"/>
      <c r="B3" s="9"/>
      <c r="C3" s="9"/>
      <c r="D3" s="9"/>
      <c r="E3" s="9"/>
      <c r="F3" s="5" t="s">
        <v>11</v>
      </c>
      <c r="G3" s="10"/>
      <c r="H3" s="10"/>
    </row>
    <row r="4" spans="1:8" ht="18.75" customHeight="1" hidden="1">
      <c r="A4" s="9"/>
      <c r="B4" s="9"/>
      <c r="C4" s="9"/>
      <c r="D4" s="9"/>
      <c r="E4" s="9"/>
      <c r="F4" s="5" t="s">
        <v>16</v>
      </c>
      <c r="G4" s="25"/>
      <c r="H4" s="25"/>
    </row>
    <row r="5" spans="1:8" ht="18" customHeight="1">
      <c r="A5" s="159" t="s">
        <v>219</v>
      </c>
      <c r="B5" s="159"/>
      <c r="C5" s="159"/>
      <c r="D5" s="159"/>
      <c r="E5" s="159"/>
      <c r="F5" s="159"/>
      <c r="G5" s="24"/>
      <c r="H5" s="24"/>
    </row>
    <row r="6" spans="1:8" ht="15.75" customHeight="1">
      <c r="A6" s="160" t="s">
        <v>218</v>
      </c>
      <c r="B6" s="160"/>
      <c r="C6" s="160"/>
      <c r="D6" s="160"/>
      <c r="E6" s="160"/>
      <c r="F6" s="160"/>
      <c r="G6" s="26"/>
      <c r="H6" s="26"/>
    </row>
    <row r="7" spans="1:8" ht="15.75" customHeight="1">
      <c r="A7" s="160" t="s">
        <v>274</v>
      </c>
      <c r="B7" s="160"/>
      <c r="C7" s="160"/>
      <c r="D7" s="160"/>
      <c r="E7" s="160"/>
      <c r="F7" s="160"/>
      <c r="G7" s="26"/>
      <c r="H7" s="26"/>
    </row>
    <row r="8" spans="1:8" ht="21.75" customHeight="1">
      <c r="A8" s="157" t="s">
        <v>281</v>
      </c>
      <c r="B8" s="157"/>
      <c r="C8" s="157"/>
      <c r="D8" s="157"/>
      <c r="E8" s="157"/>
      <c r="F8" s="157"/>
      <c r="G8" s="26"/>
      <c r="H8" s="26"/>
    </row>
    <row r="9" spans="1:8" ht="40.5" customHeight="1">
      <c r="A9" s="158" t="s">
        <v>220</v>
      </c>
      <c r="B9" s="158"/>
      <c r="C9" s="158"/>
      <c r="D9" s="158"/>
      <c r="E9" s="158"/>
      <c r="F9" s="158"/>
      <c r="G9" s="27"/>
      <c r="H9" s="27"/>
    </row>
    <row r="10" spans="1:8" ht="17.25" customHeight="1">
      <c r="A10" s="158"/>
      <c r="B10" s="158"/>
      <c r="C10" s="158"/>
      <c r="D10" s="158"/>
      <c r="E10" s="158"/>
      <c r="F10" s="158"/>
      <c r="G10" s="3"/>
      <c r="H10" s="3"/>
    </row>
    <row r="11" spans="1:8" ht="29.25" customHeight="1">
      <c r="A11" s="4"/>
      <c r="B11" s="4"/>
      <c r="C11" s="4"/>
      <c r="D11" s="4"/>
      <c r="E11" s="4"/>
      <c r="F11" s="4"/>
      <c r="G11" s="3"/>
      <c r="H11" s="3"/>
    </row>
    <row r="12" spans="1:8" ht="15" customHeight="1" hidden="1">
      <c r="A12" s="23" t="s">
        <v>17</v>
      </c>
      <c r="B12" s="28" t="s">
        <v>51</v>
      </c>
      <c r="C12" s="20" t="s">
        <v>14</v>
      </c>
      <c r="D12" s="20" t="s">
        <v>15</v>
      </c>
      <c r="E12" s="20"/>
      <c r="F12" s="23" t="s">
        <v>41</v>
      </c>
      <c r="G12" s="4"/>
      <c r="H12" s="4"/>
    </row>
    <row r="13" spans="1:8" ht="77.25" customHeight="1">
      <c r="A13" s="7" t="s">
        <v>17</v>
      </c>
      <c r="B13" s="7" t="s">
        <v>51</v>
      </c>
      <c r="C13" s="2"/>
      <c r="D13" s="2"/>
      <c r="E13" s="7" t="s">
        <v>40</v>
      </c>
      <c r="F13" s="7" t="s">
        <v>279</v>
      </c>
      <c r="G13" s="20"/>
      <c r="H13" s="20"/>
    </row>
    <row r="14" spans="1:8" ht="62.25" customHeight="1">
      <c r="A14" s="29" t="s">
        <v>18</v>
      </c>
      <c r="B14" s="11"/>
      <c r="C14" s="11">
        <v>4500</v>
      </c>
      <c r="D14" s="11">
        <v>0</v>
      </c>
      <c r="E14" s="6">
        <f>E17+E16</f>
        <v>56011.29000000004</v>
      </c>
      <c r="F14" s="6">
        <f>F17+F16</f>
        <v>8129.800000000047</v>
      </c>
      <c r="G14" s="21"/>
      <c r="H14" s="21"/>
    </row>
    <row r="15" spans="1:8" ht="65.25" customHeight="1">
      <c r="A15" s="14" t="s">
        <v>221</v>
      </c>
      <c r="B15" s="7" t="s">
        <v>21</v>
      </c>
      <c r="C15" s="15">
        <v>17500</v>
      </c>
      <c r="D15" s="15">
        <v>1600</v>
      </c>
      <c r="E15" s="6">
        <f>E17+E16</f>
        <v>56011.29000000004</v>
      </c>
      <c r="F15" s="6">
        <f>F17+F16</f>
        <v>8129.800000000047</v>
      </c>
      <c r="G15" s="22"/>
      <c r="H15" s="19"/>
    </row>
    <row r="16" spans="1:8" ht="66" customHeight="1">
      <c r="A16" s="14" t="s">
        <v>52</v>
      </c>
      <c r="B16" s="7" t="s">
        <v>19</v>
      </c>
      <c r="C16" s="16">
        <v>70120</v>
      </c>
      <c r="D16" s="30"/>
      <c r="E16" s="6">
        <v>-1768400</v>
      </c>
      <c r="F16" s="8">
        <v>-1251441.78</v>
      </c>
      <c r="G16" s="22"/>
      <c r="H16" s="19"/>
    </row>
    <row r="17" spans="1:8" ht="81" customHeight="1">
      <c r="A17" s="14" t="s">
        <v>53</v>
      </c>
      <c r="B17" s="7" t="s">
        <v>20</v>
      </c>
      <c r="C17" s="15">
        <v>137000</v>
      </c>
      <c r="D17" s="15">
        <v>7000</v>
      </c>
      <c r="E17" s="89">
        <v>1824411.29</v>
      </c>
      <c r="F17" s="8">
        <v>1259571.58</v>
      </c>
      <c r="G17" s="17"/>
      <c r="H17" s="18"/>
    </row>
  </sheetData>
  <sheetProtection/>
  <mergeCells count="7">
    <mergeCell ref="A8:F8"/>
    <mergeCell ref="A9:F10"/>
    <mergeCell ref="A1:F1"/>
    <mergeCell ref="A2:F2"/>
    <mergeCell ref="A5:F5"/>
    <mergeCell ref="A6:F6"/>
    <mergeCell ref="A7:F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="70" zoomScaleNormal="70" zoomScalePageLayoutView="0" workbookViewId="0" topLeftCell="A5">
      <pane xSplit="2" ySplit="9" topLeftCell="C14" activePane="bottomRight" state="frozen"/>
      <selection pane="topLeft" activeCell="A6" sqref="A6"/>
      <selection pane="topRight" activeCell="C6" sqref="C6"/>
      <selection pane="bottomLeft" activeCell="A19" sqref="A19"/>
      <selection pane="bottomRight" activeCell="E17" sqref="E17"/>
    </sheetView>
  </sheetViews>
  <sheetFormatPr defaultColWidth="9.00390625" defaultRowHeight="12.75"/>
  <cols>
    <col min="1" max="1" width="32.25390625" style="122" customWidth="1"/>
    <col min="2" max="2" width="48.125" style="122" customWidth="1"/>
    <col min="3" max="3" width="34.25390625" style="122" customWidth="1"/>
    <col min="4" max="4" width="4.00390625" style="122" hidden="1" customWidth="1"/>
    <col min="5" max="5" width="31.50390625" style="122" customWidth="1"/>
    <col min="6" max="6" width="28.50390625" style="122" customWidth="1"/>
    <col min="7" max="7" width="10.625" style="122" hidden="1" customWidth="1"/>
    <col min="8" max="8" width="0.5" style="122" hidden="1" customWidth="1"/>
    <col min="9" max="9" width="9.125" style="122" hidden="1" customWidth="1"/>
    <col min="10" max="16384" width="8.875" style="122" customWidth="1"/>
  </cols>
  <sheetData>
    <row r="2" spans="1:8" ht="20.25">
      <c r="A2" s="121"/>
      <c r="B2" s="121"/>
      <c r="C2" s="121"/>
      <c r="D2" s="121"/>
      <c r="E2" s="121"/>
      <c r="F2" s="121"/>
      <c r="G2" s="121"/>
      <c r="H2" s="121"/>
    </row>
    <row r="3" spans="1:9" ht="21">
      <c r="A3" s="165" t="s">
        <v>266</v>
      </c>
      <c r="B3" s="165"/>
      <c r="C3" s="165"/>
      <c r="D3" s="165"/>
      <c r="E3" s="165"/>
      <c r="F3" s="165"/>
      <c r="G3" s="165"/>
      <c r="H3" s="123"/>
      <c r="I3" s="124"/>
    </row>
    <row r="4" spans="1:9" ht="14.25" customHeight="1">
      <c r="A4" s="163" t="s">
        <v>267</v>
      </c>
      <c r="B4" s="164"/>
      <c r="C4" s="164"/>
      <c r="D4" s="164"/>
      <c r="E4" s="164"/>
      <c r="F4" s="164"/>
      <c r="G4" s="164"/>
      <c r="H4" s="164"/>
      <c r="I4" s="164"/>
    </row>
    <row r="5" spans="1:9" ht="18" customHeight="1">
      <c r="A5" s="166" t="s">
        <v>145</v>
      </c>
      <c r="B5" s="166"/>
      <c r="C5" s="166"/>
      <c r="D5" s="166"/>
      <c r="E5" s="166"/>
      <c r="F5" s="166"/>
      <c r="G5" s="124"/>
      <c r="H5" s="124"/>
      <c r="I5" s="124"/>
    </row>
    <row r="6" spans="1:9" ht="19.5" customHeight="1">
      <c r="A6" s="166" t="s">
        <v>222</v>
      </c>
      <c r="B6" s="166"/>
      <c r="C6" s="166"/>
      <c r="D6" s="166"/>
      <c r="E6" s="166"/>
      <c r="F6" s="166"/>
      <c r="G6" s="124"/>
      <c r="H6" s="124"/>
      <c r="I6" s="124"/>
    </row>
    <row r="7" spans="1:9" ht="19.5" customHeight="1">
      <c r="A7" s="166" t="s">
        <v>223</v>
      </c>
      <c r="B7" s="166"/>
      <c r="C7" s="166"/>
      <c r="D7" s="166"/>
      <c r="E7" s="166"/>
      <c r="F7" s="166"/>
      <c r="G7" s="124"/>
      <c r="H7" s="124"/>
      <c r="I7" s="124"/>
    </row>
    <row r="8" spans="1:9" ht="19.5" customHeight="1">
      <c r="A8" s="166" t="s">
        <v>218</v>
      </c>
      <c r="B8" s="166"/>
      <c r="C8" s="166"/>
      <c r="D8" s="166"/>
      <c r="E8" s="166"/>
      <c r="F8" s="166"/>
      <c r="G8" s="124"/>
      <c r="H8" s="124"/>
      <c r="I8" s="124"/>
    </row>
    <row r="9" spans="1:9" ht="19.5" customHeight="1">
      <c r="A9" s="166" t="s">
        <v>224</v>
      </c>
      <c r="B9" s="166"/>
      <c r="C9" s="166"/>
      <c r="D9" s="166"/>
      <c r="E9" s="166"/>
      <c r="F9" s="166"/>
      <c r="G9" s="124"/>
      <c r="H9" s="124"/>
      <c r="I9" s="124"/>
    </row>
    <row r="10" spans="1:9" ht="26.25" customHeight="1">
      <c r="A10" s="166" t="s">
        <v>270</v>
      </c>
      <c r="B10" s="166"/>
      <c r="C10" s="166"/>
      <c r="D10" s="166"/>
      <c r="E10" s="166"/>
      <c r="F10" s="166"/>
      <c r="G10" s="124"/>
      <c r="H10" s="124"/>
      <c r="I10" s="124"/>
    </row>
    <row r="11" spans="1:9" ht="42.75" customHeight="1">
      <c r="A11" s="162" t="s">
        <v>271</v>
      </c>
      <c r="B11" s="162"/>
      <c r="C11" s="162"/>
      <c r="D11" s="162"/>
      <c r="E11" s="162"/>
      <c r="F11" s="162"/>
      <c r="G11" s="31"/>
      <c r="H11" s="31"/>
      <c r="I11" s="31"/>
    </row>
    <row r="12" spans="1:9" ht="15.75" customHeight="1">
      <c r="A12" s="31"/>
      <c r="B12" s="31"/>
      <c r="C12" s="31"/>
      <c r="D12" s="31"/>
      <c r="E12" s="31"/>
      <c r="F12" s="31"/>
      <c r="G12" s="31"/>
      <c r="H12" s="31"/>
      <c r="I12" s="31"/>
    </row>
    <row r="13" spans="1:8" ht="78.75" customHeight="1">
      <c r="A13" s="125" t="s">
        <v>0</v>
      </c>
      <c r="B13" s="125" t="s">
        <v>1</v>
      </c>
      <c r="C13" s="125" t="s">
        <v>233</v>
      </c>
      <c r="D13" s="126"/>
      <c r="E13" s="125" t="s">
        <v>278</v>
      </c>
      <c r="F13" s="125" t="s">
        <v>13</v>
      </c>
      <c r="G13" s="127"/>
      <c r="H13" s="128"/>
    </row>
    <row r="14" spans="1:8" ht="19.5" customHeight="1">
      <c r="A14" s="129" t="s">
        <v>2</v>
      </c>
      <c r="B14" s="129" t="s">
        <v>225</v>
      </c>
      <c r="C14" s="130">
        <f>C15+C20+C22+C27+C30</f>
        <v>1314000</v>
      </c>
      <c r="D14" s="130">
        <f>D15+D20+D22</f>
        <v>0</v>
      </c>
      <c r="E14" s="130">
        <f>E15+E20+E22+E27+E30</f>
        <v>890381.78</v>
      </c>
      <c r="F14" s="131">
        <f>E14/C14*100</f>
        <v>67.76117047184171</v>
      </c>
      <c r="G14" s="125" t="e">
        <f>G15+G20+G22+#REF!+#REF!</f>
        <v>#REF!</v>
      </c>
      <c r="H14" s="132"/>
    </row>
    <row r="15" spans="1:8" ht="19.5" customHeight="1">
      <c r="A15" s="129" t="s">
        <v>27</v>
      </c>
      <c r="B15" s="129" t="s">
        <v>3</v>
      </c>
      <c r="C15" s="130">
        <f>C16</f>
        <v>210000</v>
      </c>
      <c r="D15" s="130">
        <f>D16</f>
        <v>0</v>
      </c>
      <c r="E15" s="130">
        <f>E16</f>
        <v>186187.91</v>
      </c>
      <c r="F15" s="131">
        <f aca="true" t="shared" si="0" ref="F15:F52">E15/C15*100</f>
        <v>88.66090952380952</v>
      </c>
      <c r="G15" s="133"/>
      <c r="H15" s="134"/>
    </row>
    <row r="16" spans="1:8" ht="22.5" customHeight="1">
      <c r="A16" s="135" t="s">
        <v>177</v>
      </c>
      <c r="B16" s="12" t="s">
        <v>178</v>
      </c>
      <c r="C16" s="136">
        <f>C17+C19</f>
        <v>210000</v>
      </c>
      <c r="D16" s="130"/>
      <c r="E16" s="136">
        <f>E17+E19</f>
        <v>186187.91</v>
      </c>
      <c r="F16" s="131">
        <f t="shared" si="0"/>
        <v>88.66090952380952</v>
      </c>
      <c r="G16" s="133"/>
      <c r="H16" s="134"/>
    </row>
    <row r="17" spans="1:8" ht="132" customHeight="1">
      <c r="A17" s="135" t="s">
        <v>54</v>
      </c>
      <c r="B17" s="12" t="s">
        <v>55</v>
      </c>
      <c r="C17" s="136">
        <v>210000</v>
      </c>
      <c r="D17" s="136"/>
      <c r="E17" s="136">
        <v>185894.84</v>
      </c>
      <c r="F17" s="131">
        <f t="shared" si="0"/>
        <v>88.52135238095238</v>
      </c>
      <c r="G17" s="137"/>
      <c r="H17" s="138"/>
    </row>
    <row r="18" spans="1:8" ht="237.75" customHeight="1" hidden="1">
      <c r="A18" s="135" t="s">
        <v>211</v>
      </c>
      <c r="B18" s="12" t="s">
        <v>210</v>
      </c>
      <c r="C18" s="136">
        <v>0</v>
      </c>
      <c r="D18" s="136"/>
      <c r="E18" s="136"/>
      <c r="F18" s="131" t="e">
        <f t="shared" si="0"/>
        <v>#DIV/0!</v>
      </c>
      <c r="G18" s="137"/>
      <c r="H18" s="138"/>
    </row>
    <row r="19" spans="1:8" ht="72" customHeight="1">
      <c r="A19" s="135" t="s">
        <v>212</v>
      </c>
      <c r="B19" s="12" t="s">
        <v>213</v>
      </c>
      <c r="C19" s="136">
        <v>0</v>
      </c>
      <c r="D19" s="136"/>
      <c r="E19" s="136">
        <v>293.07</v>
      </c>
      <c r="F19" s="131"/>
      <c r="G19" s="137"/>
      <c r="H19" s="138"/>
    </row>
    <row r="20" spans="1:8" ht="26.25" customHeight="1">
      <c r="A20" s="129" t="s">
        <v>28</v>
      </c>
      <c r="B20" s="129" t="s">
        <v>4</v>
      </c>
      <c r="C20" s="130">
        <f>C21</f>
        <v>15000</v>
      </c>
      <c r="D20" s="130"/>
      <c r="E20" s="130">
        <f>E21</f>
        <v>6476.09</v>
      </c>
      <c r="F20" s="131">
        <f t="shared" si="0"/>
        <v>43.17393333333334</v>
      </c>
      <c r="G20" s="133"/>
      <c r="H20" s="134"/>
    </row>
    <row r="21" spans="1:8" ht="23.25" customHeight="1">
      <c r="A21" s="135" t="s">
        <v>29</v>
      </c>
      <c r="B21" s="135" t="s">
        <v>30</v>
      </c>
      <c r="C21" s="136">
        <v>15000</v>
      </c>
      <c r="D21" s="136"/>
      <c r="E21" s="136">
        <v>6476.09</v>
      </c>
      <c r="F21" s="131">
        <f t="shared" si="0"/>
        <v>43.17393333333334</v>
      </c>
      <c r="G21" s="137"/>
      <c r="H21" s="138"/>
    </row>
    <row r="22" spans="1:8" ht="18.75" customHeight="1">
      <c r="A22" s="129" t="s">
        <v>5</v>
      </c>
      <c r="B22" s="129" t="s">
        <v>6</v>
      </c>
      <c r="C22" s="130">
        <f>C23+C24</f>
        <v>986000</v>
      </c>
      <c r="D22" s="130"/>
      <c r="E22" s="130">
        <f>E23+E24</f>
        <v>598284.13</v>
      </c>
      <c r="F22" s="131">
        <f t="shared" si="0"/>
        <v>60.677903651115614</v>
      </c>
      <c r="G22" s="133"/>
      <c r="H22" s="134"/>
    </row>
    <row r="23" spans="1:8" ht="72" customHeight="1">
      <c r="A23" s="135" t="s">
        <v>7</v>
      </c>
      <c r="B23" s="12" t="s">
        <v>23</v>
      </c>
      <c r="C23" s="136">
        <v>36000</v>
      </c>
      <c r="D23" s="136"/>
      <c r="E23" s="136">
        <v>5610.32</v>
      </c>
      <c r="F23" s="131">
        <f t="shared" si="0"/>
        <v>15.584222222222222</v>
      </c>
      <c r="G23" s="139"/>
      <c r="H23" s="140"/>
    </row>
    <row r="24" spans="1:8" ht="22.5" customHeight="1">
      <c r="A24" s="129" t="s">
        <v>8</v>
      </c>
      <c r="B24" s="129" t="s">
        <v>9</v>
      </c>
      <c r="C24" s="130">
        <f>C25+C26</f>
        <v>950000</v>
      </c>
      <c r="D24" s="130"/>
      <c r="E24" s="130">
        <f>E25+E26</f>
        <v>592673.81</v>
      </c>
      <c r="F24" s="131">
        <f t="shared" si="0"/>
        <v>62.38671684210527</v>
      </c>
      <c r="G24" s="137"/>
      <c r="H24" s="138"/>
    </row>
    <row r="25" spans="1:8" ht="77.25" customHeight="1">
      <c r="A25" s="135" t="s">
        <v>31</v>
      </c>
      <c r="B25" s="29" t="s">
        <v>32</v>
      </c>
      <c r="C25" s="136">
        <v>850000</v>
      </c>
      <c r="D25" s="136"/>
      <c r="E25" s="136">
        <v>528083.25</v>
      </c>
      <c r="F25" s="131">
        <f t="shared" si="0"/>
        <v>62.12744117647059</v>
      </c>
      <c r="G25" s="137"/>
      <c r="H25" s="138"/>
    </row>
    <row r="26" spans="1:8" ht="77.25" customHeight="1">
      <c r="A26" s="142" t="s">
        <v>33</v>
      </c>
      <c r="B26" s="29" t="s">
        <v>34</v>
      </c>
      <c r="C26" s="136">
        <v>100000</v>
      </c>
      <c r="D26" s="136"/>
      <c r="E26" s="136">
        <v>64590.56</v>
      </c>
      <c r="F26" s="131">
        <f t="shared" si="0"/>
        <v>64.59056</v>
      </c>
      <c r="G26" s="137"/>
      <c r="H26" s="138"/>
    </row>
    <row r="27" spans="1:8" ht="80.25" customHeight="1">
      <c r="A27" s="143" t="s">
        <v>206</v>
      </c>
      <c r="B27" s="144" t="s">
        <v>207</v>
      </c>
      <c r="C27" s="130">
        <f>C29+C28</f>
        <v>103000</v>
      </c>
      <c r="D27" s="130"/>
      <c r="E27" s="130">
        <f>E28+E29</f>
        <v>77833.65</v>
      </c>
      <c r="F27" s="131">
        <f t="shared" si="0"/>
        <v>75.5666504854369</v>
      </c>
      <c r="G27" s="137"/>
      <c r="H27" s="138"/>
    </row>
    <row r="28" spans="1:8" ht="130.5" customHeight="1">
      <c r="A28" s="142" t="s">
        <v>215</v>
      </c>
      <c r="B28" s="29" t="s">
        <v>214</v>
      </c>
      <c r="C28" s="130">
        <v>98000</v>
      </c>
      <c r="D28" s="136"/>
      <c r="E28" s="136">
        <v>73513.65</v>
      </c>
      <c r="F28" s="131">
        <f t="shared" si="0"/>
        <v>75.01392857142856</v>
      </c>
      <c r="G28" s="137"/>
      <c r="H28" s="138"/>
    </row>
    <row r="29" spans="1:8" ht="132" customHeight="1">
      <c r="A29" s="142" t="s">
        <v>209</v>
      </c>
      <c r="B29" s="29" t="s">
        <v>208</v>
      </c>
      <c r="C29" s="136">
        <v>5000</v>
      </c>
      <c r="D29" s="136"/>
      <c r="E29" s="136">
        <v>4320</v>
      </c>
      <c r="F29" s="131">
        <f t="shared" si="0"/>
        <v>86.4</v>
      </c>
      <c r="G29" s="137"/>
      <c r="H29" s="138"/>
    </row>
    <row r="30" spans="1:8" ht="42" customHeight="1">
      <c r="A30" s="143" t="s">
        <v>198</v>
      </c>
      <c r="B30" s="144" t="s">
        <v>197</v>
      </c>
      <c r="C30" s="130">
        <v>0</v>
      </c>
      <c r="D30" s="136"/>
      <c r="E30" s="130">
        <f>E31</f>
        <v>21600</v>
      </c>
      <c r="F30" s="131"/>
      <c r="G30" s="137"/>
      <c r="H30" s="138"/>
    </row>
    <row r="31" spans="1:8" ht="43.5" customHeight="1">
      <c r="A31" s="142" t="s">
        <v>200</v>
      </c>
      <c r="B31" s="141" t="s">
        <v>199</v>
      </c>
      <c r="C31" s="136">
        <v>0</v>
      </c>
      <c r="D31" s="136"/>
      <c r="E31" s="136">
        <v>21600</v>
      </c>
      <c r="F31" s="131"/>
      <c r="G31" s="137"/>
      <c r="H31" s="138"/>
    </row>
    <row r="32" spans="1:8" ht="20.25" customHeight="1">
      <c r="A32" s="145" t="s">
        <v>56</v>
      </c>
      <c r="B32" s="129" t="s">
        <v>10</v>
      </c>
      <c r="C32" s="130">
        <f>C33</f>
        <v>454400</v>
      </c>
      <c r="D32" s="130">
        <f>D33</f>
        <v>0</v>
      </c>
      <c r="E32" s="130">
        <f>E33</f>
        <v>361060</v>
      </c>
      <c r="F32" s="131">
        <f t="shared" si="0"/>
        <v>79.45862676056338</v>
      </c>
      <c r="G32" s="133"/>
      <c r="H32" s="134"/>
    </row>
    <row r="33" spans="1:8" ht="63" customHeight="1">
      <c r="A33" s="145" t="s">
        <v>179</v>
      </c>
      <c r="B33" s="129" t="s">
        <v>180</v>
      </c>
      <c r="C33" s="130">
        <f>C34+C39+C41</f>
        <v>454400</v>
      </c>
      <c r="D33" s="130">
        <f>D34+D39+D41</f>
        <v>0</v>
      </c>
      <c r="E33" s="130">
        <f>E34+E39+E41</f>
        <v>361060</v>
      </c>
      <c r="F33" s="131">
        <f t="shared" si="0"/>
        <v>79.45862676056338</v>
      </c>
      <c r="G33" s="133"/>
      <c r="H33" s="134"/>
    </row>
    <row r="34" spans="1:8" ht="41.25" customHeight="1">
      <c r="A34" s="146" t="s">
        <v>226</v>
      </c>
      <c r="B34" s="12" t="s">
        <v>181</v>
      </c>
      <c r="C34" s="136">
        <f>C35+C36+C50</f>
        <v>390200</v>
      </c>
      <c r="D34" s="130"/>
      <c r="E34" s="136">
        <f>E35+E36</f>
        <v>312200</v>
      </c>
      <c r="F34" s="131">
        <f t="shared" si="0"/>
        <v>80.01025115325474</v>
      </c>
      <c r="G34" s="133"/>
      <c r="H34" s="134"/>
    </row>
    <row r="35" spans="1:8" ht="56.25" customHeight="1">
      <c r="A35" s="135" t="s">
        <v>227</v>
      </c>
      <c r="B35" s="12" t="s">
        <v>25</v>
      </c>
      <c r="C35" s="147">
        <v>20200</v>
      </c>
      <c r="D35" s="136"/>
      <c r="E35" s="136">
        <v>18200</v>
      </c>
      <c r="F35" s="131">
        <f t="shared" si="0"/>
        <v>90.0990099009901</v>
      </c>
      <c r="G35" s="139"/>
      <c r="H35" s="140"/>
    </row>
    <row r="36" spans="1:8" ht="54.75" customHeight="1">
      <c r="A36" s="148" t="s">
        <v>228</v>
      </c>
      <c r="B36" s="13" t="s">
        <v>37</v>
      </c>
      <c r="C36" s="136">
        <v>315000</v>
      </c>
      <c r="D36" s="136"/>
      <c r="E36" s="136">
        <v>294000</v>
      </c>
      <c r="F36" s="131">
        <f t="shared" si="0"/>
        <v>93.33333333333333</v>
      </c>
      <c r="G36" s="137"/>
      <c r="H36" s="138"/>
    </row>
    <row r="37" spans="1:8" ht="65.25" customHeight="1" hidden="1">
      <c r="A37" s="149" t="s">
        <v>182</v>
      </c>
      <c r="B37" s="88" t="s">
        <v>183</v>
      </c>
      <c r="C37" s="150">
        <v>0</v>
      </c>
      <c r="D37" s="150"/>
      <c r="E37" s="150">
        <v>359699.07</v>
      </c>
      <c r="F37" s="131" t="e">
        <f t="shared" si="0"/>
        <v>#DIV/0!</v>
      </c>
      <c r="G37" s="137"/>
      <c r="H37" s="138"/>
    </row>
    <row r="38" spans="1:8" ht="38.25" customHeight="1" hidden="1">
      <c r="A38" s="149" t="s">
        <v>184</v>
      </c>
      <c r="B38" s="88" t="s">
        <v>185</v>
      </c>
      <c r="C38" s="150">
        <v>0</v>
      </c>
      <c r="D38" s="150"/>
      <c r="E38" s="150">
        <v>359699.07</v>
      </c>
      <c r="F38" s="131" t="e">
        <f t="shared" si="0"/>
        <v>#DIV/0!</v>
      </c>
      <c r="G38" s="137"/>
      <c r="H38" s="138"/>
    </row>
    <row r="39" spans="1:8" ht="35.25" customHeight="1">
      <c r="A39" s="149" t="s">
        <v>229</v>
      </c>
      <c r="B39" s="88" t="s">
        <v>186</v>
      </c>
      <c r="C39" s="150">
        <v>61400</v>
      </c>
      <c r="D39" s="150"/>
      <c r="E39" s="150">
        <f>E40</f>
        <v>46060</v>
      </c>
      <c r="F39" s="131">
        <f t="shared" si="0"/>
        <v>75.01628664495114</v>
      </c>
      <c r="G39" s="137"/>
      <c r="H39" s="138"/>
    </row>
    <row r="40" spans="1:8" ht="73.5" customHeight="1">
      <c r="A40" s="151" t="s">
        <v>230</v>
      </c>
      <c r="B40" s="32" t="s">
        <v>24</v>
      </c>
      <c r="C40" s="150">
        <v>61400</v>
      </c>
      <c r="D40" s="150"/>
      <c r="E40" s="150">
        <v>46060</v>
      </c>
      <c r="F40" s="131">
        <f t="shared" si="0"/>
        <v>75.01628664495114</v>
      </c>
      <c r="G40" s="137"/>
      <c r="H40" s="138"/>
    </row>
    <row r="41" spans="1:8" ht="26.25" customHeight="1">
      <c r="A41" s="148" t="s">
        <v>231</v>
      </c>
      <c r="B41" s="13" t="s">
        <v>22</v>
      </c>
      <c r="C41" s="136">
        <f>C44</f>
        <v>2800</v>
      </c>
      <c r="D41" s="136"/>
      <c r="E41" s="136">
        <f>E43</f>
        <v>2800</v>
      </c>
      <c r="F41" s="131">
        <f t="shared" si="0"/>
        <v>100</v>
      </c>
      <c r="G41" s="137"/>
      <c r="H41" s="138"/>
    </row>
    <row r="42" spans="1:8" ht="142.5" customHeight="1" hidden="1">
      <c r="A42" s="148" t="s">
        <v>187</v>
      </c>
      <c r="B42" s="13" t="s">
        <v>188</v>
      </c>
      <c r="C42" s="136">
        <v>0</v>
      </c>
      <c r="D42" s="136"/>
      <c r="E42" s="136">
        <v>2900</v>
      </c>
      <c r="F42" s="131" t="e">
        <f t="shared" si="0"/>
        <v>#DIV/0!</v>
      </c>
      <c r="G42" s="137"/>
      <c r="H42" s="138"/>
    </row>
    <row r="43" spans="1:8" ht="93.75" customHeight="1">
      <c r="A43" s="148" t="s">
        <v>232</v>
      </c>
      <c r="B43" s="13" t="s">
        <v>216</v>
      </c>
      <c r="C43" s="136">
        <v>2800</v>
      </c>
      <c r="D43" s="136"/>
      <c r="E43" s="136">
        <v>2800</v>
      </c>
      <c r="F43" s="131">
        <f t="shared" si="0"/>
        <v>100</v>
      </c>
      <c r="G43" s="137"/>
      <c r="H43" s="138"/>
    </row>
    <row r="44" spans="1:8" ht="54" customHeight="1" hidden="1">
      <c r="A44" s="148" t="s">
        <v>175</v>
      </c>
      <c r="B44" s="148" t="s">
        <v>176</v>
      </c>
      <c r="C44" s="136">
        <f>C45</f>
        <v>2800</v>
      </c>
      <c r="D44" s="136"/>
      <c r="E44" s="136">
        <v>102300</v>
      </c>
      <c r="F44" s="131">
        <f t="shared" si="0"/>
        <v>3653.5714285714284</v>
      </c>
      <c r="G44" s="137"/>
      <c r="H44" s="138"/>
    </row>
    <row r="45" spans="1:8" ht="51" customHeight="1" hidden="1">
      <c r="A45" s="148" t="s">
        <v>38</v>
      </c>
      <c r="B45" s="148" t="s">
        <v>35</v>
      </c>
      <c r="C45" s="136">
        <v>2800</v>
      </c>
      <c r="D45" s="136"/>
      <c r="E45" s="136">
        <v>102300</v>
      </c>
      <c r="F45" s="131">
        <f t="shared" si="0"/>
        <v>3653.5714285714284</v>
      </c>
      <c r="G45" s="137"/>
      <c r="H45" s="138"/>
    </row>
    <row r="46" spans="1:8" ht="69.75" customHeight="1" hidden="1">
      <c r="A46" s="152" t="s">
        <v>189</v>
      </c>
      <c r="B46" s="152" t="s">
        <v>190</v>
      </c>
      <c r="C46" s="130">
        <v>0</v>
      </c>
      <c r="D46" s="136"/>
      <c r="E46" s="130">
        <v>14000</v>
      </c>
      <c r="F46" s="131" t="e">
        <f t="shared" si="0"/>
        <v>#DIV/0!</v>
      </c>
      <c r="G46" s="137"/>
      <c r="H46" s="138"/>
    </row>
    <row r="47" spans="1:8" ht="69.75" customHeight="1" hidden="1">
      <c r="A47" s="148" t="s">
        <v>191</v>
      </c>
      <c r="B47" s="148" t="s">
        <v>192</v>
      </c>
      <c r="C47" s="136">
        <v>0</v>
      </c>
      <c r="D47" s="136"/>
      <c r="E47" s="136">
        <v>14000</v>
      </c>
      <c r="F47" s="131" t="e">
        <f t="shared" si="0"/>
        <v>#DIV/0!</v>
      </c>
      <c r="G47" s="137"/>
      <c r="H47" s="138"/>
    </row>
    <row r="48" spans="1:8" ht="33" customHeight="1" hidden="1">
      <c r="A48" s="152" t="s">
        <v>193</v>
      </c>
      <c r="B48" s="152" t="s">
        <v>194</v>
      </c>
      <c r="C48" s="130">
        <v>0</v>
      </c>
      <c r="D48" s="136"/>
      <c r="E48" s="130">
        <v>25000</v>
      </c>
      <c r="F48" s="131" t="e">
        <f t="shared" si="0"/>
        <v>#DIV/0!</v>
      </c>
      <c r="G48" s="137"/>
      <c r="H48" s="138"/>
    </row>
    <row r="49" spans="1:8" ht="47.25" customHeight="1" hidden="1">
      <c r="A49" s="148" t="s">
        <v>195</v>
      </c>
      <c r="B49" s="148" t="s">
        <v>196</v>
      </c>
      <c r="C49" s="136">
        <v>0</v>
      </c>
      <c r="D49" s="136"/>
      <c r="E49" s="136">
        <v>25000</v>
      </c>
      <c r="F49" s="131" t="e">
        <f t="shared" si="0"/>
        <v>#DIV/0!</v>
      </c>
      <c r="G49" s="137"/>
      <c r="H49" s="138"/>
    </row>
    <row r="50" spans="1:8" ht="46.5" customHeight="1">
      <c r="A50" s="148" t="s">
        <v>272</v>
      </c>
      <c r="B50" s="13" t="s">
        <v>176</v>
      </c>
      <c r="C50" s="136">
        <f>C51</f>
        <v>55000</v>
      </c>
      <c r="D50" s="136"/>
      <c r="E50" s="136"/>
      <c r="F50" s="131"/>
      <c r="G50" s="137"/>
      <c r="H50" s="138"/>
    </row>
    <row r="51" spans="1:8" ht="60.75" customHeight="1">
      <c r="A51" s="156" t="s">
        <v>273</v>
      </c>
      <c r="B51" s="13" t="s">
        <v>35</v>
      </c>
      <c r="C51" s="136">
        <v>55000</v>
      </c>
      <c r="D51" s="136"/>
      <c r="E51" s="136"/>
      <c r="F51" s="131"/>
      <c r="G51" s="137"/>
      <c r="H51" s="138"/>
    </row>
    <row r="52" spans="1:8" ht="26.25" customHeight="1">
      <c r="A52" s="161" t="s">
        <v>12</v>
      </c>
      <c r="B52" s="161"/>
      <c r="C52" s="153">
        <f>C32+C14</f>
        <v>1768400</v>
      </c>
      <c r="D52" s="153">
        <f>D32+D14</f>
        <v>0</v>
      </c>
      <c r="E52" s="153">
        <f>E32+E14</f>
        <v>1251441.78</v>
      </c>
      <c r="F52" s="131">
        <f t="shared" si="0"/>
        <v>70.76689549875594</v>
      </c>
      <c r="G52" s="139"/>
      <c r="H52" s="154"/>
    </row>
    <row r="59" ht="20.25">
      <c r="B59" s="155"/>
    </row>
  </sheetData>
  <sheetProtection/>
  <mergeCells count="10">
    <mergeCell ref="A52:B52"/>
    <mergeCell ref="A11:F11"/>
    <mergeCell ref="A4:I4"/>
    <mergeCell ref="A3:G3"/>
    <mergeCell ref="A5:F5"/>
    <mergeCell ref="A6:F6"/>
    <mergeCell ref="A10:F10"/>
    <mergeCell ref="A7:F7"/>
    <mergeCell ref="A8:F8"/>
    <mergeCell ref="A9:F9"/>
  </mergeCells>
  <printOptions/>
  <pageMargins left="0.7" right="0.7" top="0.75" bottom="0.75" header="0.3" footer="0.3"/>
  <pageSetup fitToHeight="1" fitToWidth="1" horizontalDpi="300" verticalDpi="300" orientation="portrait" paperSize="9" scale="4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B1">
      <selection activeCell="D12" sqref="D12"/>
    </sheetView>
  </sheetViews>
  <sheetFormatPr defaultColWidth="9.00390625" defaultRowHeight="12.75"/>
  <cols>
    <col min="1" max="1" width="7.50390625" style="0" hidden="1" customWidth="1"/>
    <col min="2" max="2" width="8.50390625" style="0" customWidth="1"/>
    <col min="3" max="3" width="62.50390625" style="0" customWidth="1"/>
    <col min="4" max="4" width="19.625" style="0" customWidth="1"/>
    <col min="5" max="5" width="21.125" style="0" hidden="1" customWidth="1"/>
    <col min="6" max="6" width="20.375" style="0" hidden="1" customWidth="1"/>
    <col min="7" max="7" width="20.00390625" style="0" customWidth="1"/>
    <col min="8" max="8" width="17.125" style="0" customWidth="1"/>
  </cols>
  <sheetData>
    <row r="1" spans="2:8" ht="15">
      <c r="B1" s="167" t="s">
        <v>268</v>
      </c>
      <c r="C1" s="167"/>
      <c r="D1" s="167"/>
      <c r="E1" s="167"/>
      <c r="F1" s="167"/>
      <c r="G1" s="167"/>
      <c r="H1" s="167"/>
    </row>
    <row r="2" spans="2:8" ht="15">
      <c r="B2" s="167" t="s">
        <v>222</v>
      </c>
      <c r="C2" s="167"/>
      <c r="D2" s="167"/>
      <c r="E2" s="167"/>
      <c r="F2" s="167"/>
      <c r="G2" s="167"/>
      <c r="H2" s="167"/>
    </row>
    <row r="3" spans="2:8" ht="15">
      <c r="B3" s="167" t="s">
        <v>261</v>
      </c>
      <c r="C3" s="167"/>
      <c r="D3" s="167"/>
      <c r="E3" s="167"/>
      <c r="F3" s="167"/>
      <c r="G3" s="167"/>
      <c r="H3" s="167"/>
    </row>
    <row r="4" spans="2:8" ht="15">
      <c r="B4" s="167" t="s">
        <v>218</v>
      </c>
      <c r="C4" s="167"/>
      <c r="D4" s="167"/>
      <c r="E4" s="167"/>
      <c r="F4" s="167"/>
      <c r="G4" s="167"/>
      <c r="H4" s="167"/>
    </row>
    <row r="5" spans="2:8" ht="15">
      <c r="B5" s="168" t="s">
        <v>274</v>
      </c>
      <c r="C5" s="168"/>
      <c r="D5" s="168"/>
      <c r="E5" s="168"/>
      <c r="F5" s="168"/>
      <c r="G5" s="168"/>
      <c r="H5" s="168"/>
    </row>
    <row r="6" spans="2:8" ht="12.75">
      <c r="B6" s="51"/>
      <c r="C6" s="169" t="s">
        <v>269</v>
      </c>
      <c r="D6" s="169"/>
      <c r="E6" s="169"/>
      <c r="F6" s="169"/>
      <c r="G6" s="169"/>
      <c r="H6" s="169"/>
    </row>
    <row r="7" spans="1:8" ht="15">
      <c r="A7" s="52" t="s">
        <v>146</v>
      </c>
      <c r="B7" s="111"/>
      <c r="C7" s="111"/>
      <c r="D7" s="111"/>
      <c r="E7" s="111"/>
      <c r="F7" s="111"/>
      <c r="G7" s="111"/>
      <c r="H7" s="52"/>
    </row>
    <row r="8" spans="1:8" ht="15" customHeight="1">
      <c r="A8" s="52" t="s">
        <v>147</v>
      </c>
      <c r="B8" s="111" t="s">
        <v>262</v>
      </c>
      <c r="C8" s="111"/>
      <c r="D8" s="111"/>
      <c r="E8" s="111"/>
      <c r="F8" s="111"/>
      <c r="G8" s="111"/>
      <c r="H8" s="52"/>
    </row>
    <row r="9" spans="2:8" ht="15" customHeight="1">
      <c r="B9" s="112" t="s">
        <v>263</v>
      </c>
      <c r="C9" s="112"/>
      <c r="D9" s="112"/>
      <c r="E9" s="112"/>
      <c r="F9" s="112"/>
      <c r="G9" s="112"/>
      <c r="H9" s="110"/>
    </row>
    <row r="10" spans="2:8" ht="105" customHeight="1">
      <c r="B10" s="53" t="s">
        <v>148</v>
      </c>
      <c r="C10" s="54" t="s">
        <v>149</v>
      </c>
      <c r="D10" s="55" t="s">
        <v>40</v>
      </c>
      <c r="E10" s="56" t="s">
        <v>150</v>
      </c>
      <c r="F10" s="55" t="s">
        <v>151</v>
      </c>
      <c r="G10" s="55" t="s">
        <v>277</v>
      </c>
      <c r="H10" s="55" t="s">
        <v>13</v>
      </c>
    </row>
    <row r="11" spans="2:8" ht="13.5">
      <c r="B11" s="57" t="s">
        <v>152</v>
      </c>
      <c r="C11" s="58" t="s">
        <v>61</v>
      </c>
      <c r="D11" s="59">
        <f>D12+D13+D14+D15</f>
        <v>1228921.29</v>
      </c>
      <c r="E11" s="59">
        <f>F11-D11</f>
        <v>187907.18999999994</v>
      </c>
      <c r="F11" s="59">
        <f>F12+F13+F14+F15</f>
        <v>1416828.48</v>
      </c>
      <c r="G11" s="59">
        <f>G12+G13+G14+G15</f>
        <v>874079.21</v>
      </c>
      <c r="H11" s="60">
        <f>G11/D11*100</f>
        <v>71.12572766967035</v>
      </c>
    </row>
    <row r="12" spans="2:8" ht="31.5" customHeight="1">
      <c r="B12" s="61" t="s">
        <v>153</v>
      </c>
      <c r="C12" s="62" t="s">
        <v>154</v>
      </c>
      <c r="D12" s="63">
        <v>330550</v>
      </c>
      <c r="E12" s="63">
        <f aca="true" t="shared" si="0" ref="E12:E31">F12-D12</f>
        <v>-8400</v>
      </c>
      <c r="F12" s="65">
        <v>322150</v>
      </c>
      <c r="G12" s="65">
        <v>248639</v>
      </c>
      <c r="H12" s="60">
        <f aca="true" t="shared" si="1" ref="H12:H31">G12/D12*100</f>
        <v>75.21978520647406</v>
      </c>
    </row>
    <row r="13" spans="2:8" ht="41.25" customHeight="1">
      <c r="B13" s="61" t="s">
        <v>155</v>
      </c>
      <c r="C13" s="66" t="s">
        <v>69</v>
      </c>
      <c r="D13" s="63">
        <v>329951.29</v>
      </c>
      <c r="E13" s="63">
        <f t="shared" si="0"/>
        <v>412527.19</v>
      </c>
      <c r="F13" s="65">
        <v>742478.48</v>
      </c>
      <c r="G13" s="65">
        <v>260881.63</v>
      </c>
      <c r="H13" s="60">
        <f t="shared" si="1"/>
        <v>79.06671011954522</v>
      </c>
    </row>
    <row r="14" spans="2:8" ht="13.5">
      <c r="B14" s="61" t="s">
        <v>156</v>
      </c>
      <c r="C14" s="67" t="s">
        <v>77</v>
      </c>
      <c r="D14" s="68">
        <v>10000</v>
      </c>
      <c r="E14" s="63">
        <f t="shared" si="0"/>
        <v>-10000</v>
      </c>
      <c r="F14" s="65">
        <v>0</v>
      </c>
      <c r="G14" s="65">
        <v>0</v>
      </c>
      <c r="H14" s="60">
        <f t="shared" si="1"/>
        <v>0</v>
      </c>
    </row>
    <row r="15" spans="2:8" ht="13.5">
      <c r="B15" s="61" t="s">
        <v>157</v>
      </c>
      <c r="C15" s="69" t="s">
        <v>84</v>
      </c>
      <c r="D15" s="68">
        <v>558420</v>
      </c>
      <c r="E15" s="63">
        <f t="shared" si="0"/>
        <v>-206220</v>
      </c>
      <c r="F15" s="65">
        <v>352200</v>
      </c>
      <c r="G15" s="65">
        <v>364558.58</v>
      </c>
      <c r="H15" s="60">
        <f t="shared" si="1"/>
        <v>65.28394040328068</v>
      </c>
    </row>
    <row r="16" spans="2:8" ht="13.5">
      <c r="B16" s="57" t="s">
        <v>158</v>
      </c>
      <c r="C16" s="70" t="s">
        <v>95</v>
      </c>
      <c r="D16" s="71">
        <v>61400</v>
      </c>
      <c r="E16" s="59">
        <f t="shared" si="0"/>
        <v>14600</v>
      </c>
      <c r="F16" s="71">
        <f>F17</f>
        <v>76000</v>
      </c>
      <c r="G16" s="71">
        <f>G17</f>
        <v>45601.74</v>
      </c>
      <c r="H16" s="60">
        <f t="shared" si="1"/>
        <v>74.2699348534202</v>
      </c>
    </row>
    <row r="17" spans="2:8" ht="13.5">
      <c r="B17" s="61" t="s">
        <v>159</v>
      </c>
      <c r="C17" s="69" t="s">
        <v>96</v>
      </c>
      <c r="D17" s="68">
        <v>61400</v>
      </c>
      <c r="E17" s="63">
        <f t="shared" si="0"/>
        <v>14600</v>
      </c>
      <c r="F17" s="65">
        <v>76000</v>
      </c>
      <c r="G17" s="65">
        <v>45601.74</v>
      </c>
      <c r="H17" s="60">
        <f t="shared" si="1"/>
        <v>74.2699348534202</v>
      </c>
    </row>
    <row r="18" spans="2:8" ht="13.5" hidden="1">
      <c r="B18" s="57" t="s">
        <v>202</v>
      </c>
      <c r="C18" s="83" t="s">
        <v>203</v>
      </c>
      <c r="D18" s="71">
        <v>500</v>
      </c>
      <c r="E18" s="59">
        <f t="shared" si="0"/>
        <v>-500</v>
      </c>
      <c r="F18" s="84">
        <v>0</v>
      </c>
      <c r="G18" s="84">
        <v>0</v>
      </c>
      <c r="H18" s="60">
        <f t="shared" si="1"/>
        <v>0</v>
      </c>
    </row>
    <row r="19" spans="2:8" ht="19.5" customHeight="1" hidden="1">
      <c r="B19" s="61" t="s">
        <v>204</v>
      </c>
      <c r="C19" s="69" t="s">
        <v>205</v>
      </c>
      <c r="D19" s="68">
        <v>500</v>
      </c>
      <c r="E19" s="63">
        <f t="shared" si="0"/>
        <v>-500</v>
      </c>
      <c r="F19" s="65">
        <v>0</v>
      </c>
      <c r="G19" s="65">
        <v>0</v>
      </c>
      <c r="H19" s="60">
        <f t="shared" si="1"/>
        <v>0</v>
      </c>
    </row>
    <row r="20" spans="2:8" ht="13.5">
      <c r="B20" s="57" t="s">
        <v>160</v>
      </c>
      <c r="C20" s="72" t="s">
        <v>99</v>
      </c>
      <c r="D20" s="71">
        <f>D21</f>
        <v>20300</v>
      </c>
      <c r="E20" s="71">
        <f>E21</f>
        <v>-19000</v>
      </c>
      <c r="F20" s="71">
        <f>F21</f>
        <v>1300</v>
      </c>
      <c r="G20" s="71">
        <f>G21</f>
        <v>18101.9</v>
      </c>
      <c r="H20" s="60">
        <f t="shared" si="1"/>
        <v>89.17192118226602</v>
      </c>
    </row>
    <row r="21" spans="2:8" ht="13.5">
      <c r="B21" s="61" t="s">
        <v>161</v>
      </c>
      <c r="C21" s="69" t="s">
        <v>162</v>
      </c>
      <c r="D21" s="68">
        <v>20300</v>
      </c>
      <c r="E21" s="63">
        <f t="shared" si="0"/>
        <v>-19000</v>
      </c>
      <c r="F21" s="65">
        <v>1300</v>
      </c>
      <c r="G21" s="65">
        <v>18101.9</v>
      </c>
      <c r="H21" s="60">
        <f t="shared" si="1"/>
        <v>89.17192118226602</v>
      </c>
    </row>
    <row r="22" spans="2:8" ht="0" customHeight="1" hidden="1">
      <c r="B22" s="61" t="s">
        <v>163</v>
      </c>
      <c r="C22" s="67" t="s">
        <v>164</v>
      </c>
      <c r="D22" s="68">
        <v>0</v>
      </c>
      <c r="E22" s="59">
        <f t="shared" si="0"/>
        <v>0</v>
      </c>
      <c r="F22" s="65">
        <v>0</v>
      </c>
      <c r="G22" s="65">
        <v>0</v>
      </c>
      <c r="H22" s="60" t="e">
        <f t="shared" si="1"/>
        <v>#DIV/0!</v>
      </c>
    </row>
    <row r="23" spans="2:8" ht="13.5">
      <c r="B23" s="57" t="s">
        <v>165</v>
      </c>
      <c r="C23" s="70" t="s">
        <v>166</v>
      </c>
      <c r="D23" s="71">
        <f>D24+D25</f>
        <v>479930</v>
      </c>
      <c r="E23" s="59">
        <f t="shared" si="0"/>
        <v>-53324</v>
      </c>
      <c r="F23" s="71">
        <f>F24+F25</f>
        <v>426606</v>
      </c>
      <c r="G23" s="71">
        <f>G24+G25</f>
        <v>290937.22</v>
      </c>
      <c r="H23" s="60">
        <f t="shared" si="1"/>
        <v>60.62076136103182</v>
      </c>
    </row>
    <row r="24" spans="2:8" ht="13.5">
      <c r="B24" s="61" t="s">
        <v>167</v>
      </c>
      <c r="C24" s="73" t="s">
        <v>114</v>
      </c>
      <c r="D24" s="68">
        <v>62000</v>
      </c>
      <c r="E24" s="63">
        <f t="shared" si="0"/>
        <v>50300</v>
      </c>
      <c r="F24" s="65">
        <v>112300</v>
      </c>
      <c r="G24" s="65">
        <v>50438</v>
      </c>
      <c r="H24" s="60">
        <f t="shared" si="1"/>
        <v>81.35161290322581</v>
      </c>
    </row>
    <row r="25" spans="2:8" ht="27" customHeight="1">
      <c r="B25" s="74" t="s">
        <v>168</v>
      </c>
      <c r="C25" s="67" t="s">
        <v>169</v>
      </c>
      <c r="D25" s="75">
        <v>417930</v>
      </c>
      <c r="E25" s="63">
        <f t="shared" si="0"/>
        <v>-103624</v>
      </c>
      <c r="F25" s="76">
        <v>314306</v>
      </c>
      <c r="G25" s="76">
        <v>240499.22</v>
      </c>
      <c r="H25" s="60">
        <f t="shared" si="1"/>
        <v>57.5453353432393</v>
      </c>
    </row>
    <row r="26" spans="2:8" ht="13.5" hidden="1">
      <c r="B26" s="77" t="s">
        <v>170</v>
      </c>
      <c r="C26" s="78" t="s">
        <v>131</v>
      </c>
      <c r="D26" s="79">
        <f>D27</f>
        <v>12000</v>
      </c>
      <c r="E26" s="59">
        <f t="shared" si="0"/>
        <v>72000</v>
      </c>
      <c r="F26" s="79">
        <f>F27</f>
        <v>84000</v>
      </c>
      <c r="G26" s="79">
        <f>G27</f>
        <v>83401.68</v>
      </c>
      <c r="H26" s="60">
        <f t="shared" si="1"/>
        <v>695.0139999999999</v>
      </c>
    </row>
    <row r="27" spans="2:8" ht="13.5" hidden="1">
      <c r="B27" s="74" t="s">
        <v>171</v>
      </c>
      <c r="C27" s="80" t="s">
        <v>132</v>
      </c>
      <c r="D27" s="81">
        <v>12000</v>
      </c>
      <c r="E27" s="59">
        <f t="shared" si="0"/>
        <v>72000</v>
      </c>
      <c r="F27" s="64">
        <v>84000</v>
      </c>
      <c r="G27" s="64">
        <v>83401.68</v>
      </c>
      <c r="H27" s="60">
        <f t="shared" si="1"/>
        <v>695.0139999999999</v>
      </c>
    </row>
    <row r="28" spans="2:8" ht="18" customHeight="1">
      <c r="B28" s="77" t="s">
        <v>265</v>
      </c>
      <c r="C28" s="113" t="s">
        <v>264</v>
      </c>
      <c r="D28" s="82">
        <f>D29</f>
        <v>33860</v>
      </c>
      <c r="E28" s="59">
        <f t="shared" si="0"/>
        <v>12940</v>
      </c>
      <c r="F28" s="82">
        <f>F29</f>
        <v>46800</v>
      </c>
      <c r="G28" s="82">
        <f>G29</f>
        <v>30851.51</v>
      </c>
      <c r="H28" s="60">
        <f t="shared" si="1"/>
        <v>91.11491435321913</v>
      </c>
    </row>
    <row r="29" spans="2:8" ht="13.5">
      <c r="B29" s="74" t="s">
        <v>172</v>
      </c>
      <c r="C29" s="62" t="s">
        <v>256</v>
      </c>
      <c r="D29" s="81">
        <v>33860</v>
      </c>
      <c r="E29" s="63">
        <f t="shared" si="0"/>
        <v>12940</v>
      </c>
      <c r="F29" s="64">
        <v>46800</v>
      </c>
      <c r="G29" s="64">
        <v>30851.51</v>
      </c>
      <c r="H29" s="60">
        <f t="shared" si="1"/>
        <v>91.11491435321913</v>
      </c>
    </row>
    <row r="30" spans="2:8" ht="0" customHeight="1" hidden="1">
      <c r="B30" s="77" t="s">
        <v>172</v>
      </c>
      <c r="C30" s="83" t="s">
        <v>173</v>
      </c>
      <c r="D30" s="59">
        <v>137000</v>
      </c>
      <c r="E30" s="59">
        <f t="shared" si="0"/>
        <v>7000</v>
      </c>
      <c r="F30" s="84">
        <v>144000</v>
      </c>
      <c r="G30" s="84">
        <v>79428.78</v>
      </c>
      <c r="H30" s="60">
        <f t="shared" si="1"/>
        <v>57.97721167883212</v>
      </c>
    </row>
    <row r="31" spans="2:8" ht="13.5">
      <c r="B31" s="77"/>
      <c r="C31" s="85" t="s">
        <v>174</v>
      </c>
      <c r="D31" s="59">
        <f>D11+D16+D20+D23+D28</f>
        <v>1824411.29</v>
      </c>
      <c r="E31" s="59">
        <f t="shared" si="0"/>
        <v>143123.18999999994</v>
      </c>
      <c r="F31" s="59">
        <f>F11+F16+F18+F20+F23+F28</f>
        <v>1967534.48</v>
      </c>
      <c r="G31" s="59">
        <f>G11+G16+G18+G20+G23+G28</f>
        <v>1259571.5799999998</v>
      </c>
      <c r="H31" s="60">
        <f t="shared" si="1"/>
        <v>69.0398917669491</v>
      </c>
    </row>
    <row r="32" spans="2:7" ht="25.5" customHeight="1">
      <c r="B32" s="86"/>
      <c r="C32" s="87"/>
      <c r="D32" s="87"/>
      <c r="E32" s="87"/>
      <c r="F32" s="87"/>
      <c r="G32" s="87"/>
    </row>
    <row r="33" spans="2:7" ht="12.75">
      <c r="B33" s="86"/>
      <c r="C33" s="87"/>
      <c r="D33" s="87"/>
      <c r="E33" s="87"/>
      <c r="F33" s="87"/>
      <c r="G33" s="87"/>
    </row>
    <row r="34" ht="15">
      <c r="B34" s="1"/>
    </row>
  </sheetData>
  <sheetProtection/>
  <mergeCells count="6">
    <mergeCell ref="B1:H1"/>
    <mergeCell ref="B2:H2"/>
    <mergeCell ref="B3:H3"/>
    <mergeCell ref="B4:H4"/>
    <mergeCell ref="B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3.875" style="86" customWidth="1"/>
    <col min="2" max="2" width="5.125" style="86" customWidth="1"/>
    <col min="3" max="3" width="4.375" style="86" customWidth="1"/>
    <col min="4" max="4" width="4.125" style="86" customWidth="1"/>
    <col min="5" max="5" width="12.375" style="86" customWidth="1"/>
    <col min="6" max="6" width="6.375" style="86" customWidth="1"/>
    <col min="7" max="7" width="14.875" style="86" customWidth="1"/>
    <col min="8" max="8" width="12.875" style="86" customWidth="1"/>
    <col min="9" max="9" width="12.00390625" style="86" customWidth="1"/>
    <col min="10" max="16384" width="8.875" style="86" customWidth="1"/>
  </cols>
  <sheetData>
    <row r="1" spans="3:9" ht="108" customHeight="1">
      <c r="C1" s="170"/>
      <c r="D1" s="169"/>
      <c r="E1" s="169"/>
      <c r="G1" s="170" t="s">
        <v>275</v>
      </c>
      <c r="H1" s="169"/>
      <c r="I1" s="169"/>
    </row>
    <row r="2" spans="1:9" ht="48" customHeight="1">
      <c r="A2" s="171" t="s">
        <v>276</v>
      </c>
      <c r="B2" s="171"/>
      <c r="C2" s="171"/>
      <c r="D2" s="171"/>
      <c r="E2" s="171"/>
      <c r="F2" s="171"/>
      <c r="G2" s="171"/>
      <c r="H2" s="171"/>
      <c r="I2" s="171"/>
    </row>
    <row r="3" spans="1:9" ht="39">
      <c r="A3" s="104" t="s">
        <v>1</v>
      </c>
      <c r="B3" s="33" t="s">
        <v>57</v>
      </c>
      <c r="C3" s="33" t="s">
        <v>58</v>
      </c>
      <c r="D3" s="33" t="s">
        <v>59</v>
      </c>
      <c r="E3" s="33" t="s">
        <v>60</v>
      </c>
      <c r="F3" s="49"/>
      <c r="G3" s="37" t="s">
        <v>40</v>
      </c>
      <c r="H3" s="48" t="s">
        <v>280</v>
      </c>
      <c r="I3" s="48" t="s">
        <v>13</v>
      </c>
    </row>
    <row r="4" spans="1:9" s="115" customFormat="1" ht="13.5">
      <c r="A4" s="95" t="s">
        <v>61</v>
      </c>
      <c r="B4" s="36">
        <v>303</v>
      </c>
      <c r="C4" s="36" t="s">
        <v>62</v>
      </c>
      <c r="D4" s="96"/>
      <c r="E4" s="47"/>
      <c r="F4" s="47"/>
      <c r="G4" s="37">
        <f>G5+G10+G24+G29</f>
        <v>1228921.29</v>
      </c>
      <c r="H4" s="37">
        <f>H5+H10+H24+H29</f>
        <v>874079.21</v>
      </c>
      <c r="I4" s="114">
        <f>H4/G4*100</f>
        <v>71.12572766967035</v>
      </c>
    </row>
    <row r="5" spans="1:9" ht="63" customHeight="1">
      <c r="A5" s="90" t="s">
        <v>63</v>
      </c>
      <c r="B5" s="38" t="s">
        <v>64</v>
      </c>
      <c r="C5" s="38" t="s">
        <v>62</v>
      </c>
      <c r="D5" s="97" t="s">
        <v>65</v>
      </c>
      <c r="E5" s="49"/>
      <c r="F5" s="49"/>
      <c r="G5" s="39">
        <f aca="true" t="shared" si="0" ref="G5:H8">G6</f>
        <v>330550</v>
      </c>
      <c r="H5" s="116">
        <f t="shared" si="0"/>
        <v>248639</v>
      </c>
      <c r="I5" s="114">
        <f aca="true" t="shared" si="1" ref="I5:I68">H5/G5*100</f>
        <v>75.21978520647406</v>
      </c>
    </row>
    <row r="6" spans="1:9" ht="69" hidden="1">
      <c r="A6" s="90" t="s">
        <v>71</v>
      </c>
      <c r="B6" s="38">
        <v>303</v>
      </c>
      <c r="C6" s="38" t="s">
        <v>62</v>
      </c>
      <c r="D6" s="38" t="s">
        <v>65</v>
      </c>
      <c r="E6" s="34" t="s">
        <v>72</v>
      </c>
      <c r="F6" s="49"/>
      <c r="G6" s="39">
        <f t="shared" si="0"/>
        <v>330550</v>
      </c>
      <c r="H6" s="116">
        <f t="shared" si="0"/>
        <v>248639</v>
      </c>
      <c r="I6" s="114">
        <f t="shared" si="1"/>
        <v>75.21978520647406</v>
      </c>
    </row>
    <row r="7" spans="1:9" ht="41.25">
      <c r="A7" s="90" t="s">
        <v>67</v>
      </c>
      <c r="B7" s="38">
        <v>303</v>
      </c>
      <c r="C7" s="38" t="s">
        <v>62</v>
      </c>
      <c r="D7" s="38" t="s">
        <v>65</v>
      </c>
      <c r="E7" s="34" t="s">
        <v>66</v>
      </c>
      <c r="F7" s="49"/>
      <c r="G7" s="39">
        <f t="shared" si="0"/>
        <v>330550</v>
      </c>
      <c r="H7" s="116">
        <f t="shared" si="0"/>
        <v>248639</v>
      </c>
      <c r="I7" s="114">
        <f t="shared" si="1"/>
        <v>75.21978520647406</v>
      </c>
    </row>
    <row r="8" spans="1:9" ht="21" customHeight="1">
      <c r="A8" s="90" t="s">
        <v>39</v>
      </c>
      <c r="B8" s="38">
        <v>303</v>
      </c>
      <c r="C8" s="38" t="s">
        <v>62</v>
      </c>
      <c r="D8" s="38" t="s">
        <v>65</v>
      </c>
      <c r="E8" s="34" t="s">
        <v>68</v>
      </c>
      <c r="F8" s="49"/>
      <c r="G8" s="39">
        <f t="shared" si="0"/>
        <v>330550</v>
      </c>
      <c r="H8" s="116">
        <f t="shared" si="0"/>
        <v>248639</v>
      </c>
      <c r="I8" s="114">
        <f t="shared" si="1"/>
        <v>75.21978520647406</v>
      </c>
    </row>
    <row r="9" spans="1:9" ht="99.75" customHeight="1">
      <c r="A9" s="105" t="s">
        <v>42</v>
      </c>
      <c r="B9" s="38">
        <v>303</v>
      </c>
      <c r="C9" s="38" t="s">
        <v>62</v>
      </c>
      <c r="D9" s="38" t="s">
        <v>65</v>
      </c>
      <c r="E9" s="34" t="s">
        <v>68</v>
      </c>
      <c r="F9" s="34">
        <v>100</v>
      </c>
      <c r="G9" s="39">
        <v>330550</v>
      </c>
      <c r="H9" s="116">
        <v>248639</v>
      </c>
      <c r="I9" s="114">
        <f t="shared" si="1"/>
        <v>75.21978520647406</v>
      </c>
    </row>
    <row r="10" spans="1:9" ht="87" customHeight="1">
      <c r="A10" s="90" t="s">
        <v>69</v>
      </c>
      <c r="B10" s="38">
        <v>303</v>
      </c>
      <c r="C10" s="38" t="s">
        <v>62</v>
      </c>
      <c r="D10" s="38" t="s">
        <v>70</v>
      </c>
      <c r="E10" s="49"/>
      <c r="F10" s="49"/>
      <c r="G10" s="40">
        <f>G11+G19</f>
        <v>329951.29</v>
      </c>
      <c r="H10" s="40">
        <f>H11</f>
        <v>260881.63</v>
      </c>
      <c r="I10" s="114">
        <f t="shared" si="1"/>
        <v>79.06671011954522</v>
      </c>
    </row>
    <row r="11" spans="1:9" ht="67.5" customHeight="1">
      <c r="A11" s="90" t="s">
        <v>71</v>
      </c>
      <c r="B11" s="38">
        <v>303</v>
      </c>
      <c r="C11" s="38" t="s">
        <v>62</v>
      </c>
      <c r="D11" s="38" t="s">
        <v>70</v>
      </c>
      <c r="E11" s="34" t="s">
        <v>72</v>
      </c>
      <c r="F11" s="49"/>
      <c r="G11" s="40">
        <f>G12</f>
        <v>329951.29</v>
      </c>
      <c r="H11" s="40">
        <f>H12</f>
        <v>260881.63</v>
      </c>
      <c r="I11" s="114">
        <f t="shared" si="1"/>
        <v>79.06671011954522</v>
      </c>
    </row>
    <row r="12" spans="1:9" ht="30" customHeight="1">
      <c r="A12" s="90" t="s">
        <v>67</v>
      </c>
      <c r="B12" s="38">
        <v>303</v>
      </c>
      <c r="C12" s="38" t="s">
        <v>62</v>
      </c>
      <c r="D12" s="38" t="s">
        <v>70</v>
      </c>
      <c r="E12" s="34" t="s">
        <v>66</v>
      </c>
      <c r="F12" s="34"/>
      <c r="G12" s="40">
        <f>G13+G17</f>
        <v>329951.29</v>
      </c>
      <c r="H12" s="40">
        <f>H13</f>
        <v>260881.63</v>
      </c>
      <c r="I12" s="114">
        <f t="shared" si="1"/>
        <v>79.06671011954522</v>
      </c>
    </row>
    <row r="13" spans="1:9" ht="29.25" customHeight="1">
      <c r="A13" s="90" t="s">
        <v>43</v>
      </c>
      <c r="B13" s="38">
        <v>303</v>
      </c>
      <c r="C13" s="38" t="s">
        <v>62</v>
      </c>
      <c r="D13" s="38" t="s">
        <v>70</v>
      </c>
      <c r="E13" s="34" t="s">
        <v>73</v>
      </c>
      <c r="F13" s="49"/>
      <c r="G13" s="40">
        <f>G14+G15+G16</f>
        <v>329951.29</v>
      </c>
      <c r="H13" s="40">
        <f>H14+H15+H16</f>
        <v>260881.63</v>
      </c>
      <c r="I13" s="114">
        <f t="shared" si="1"/>
        <v>79.06671011954522</v>
      </c>
    </row>
    <row r="14" spans="1:9" ht="81" customHeight="1">
      <c r="A14" s="90" t="s">
        <v>42</v>
      </c>
      <c r="B14" s="38">
        <v>303</v>
      </c>
      <c r="C14" s="38" t="s">
        <v>62</v>
      </c>
      <c r="D14" s="38" t="s">
        <v>70</v>
      </c>
      <c r="E14" s="34" t="s">
        <v>73</v>
      </c>
      <c r="F14" s="34">
        <v>100</v>
      </c>
      <c r="G14" s="40">
        <v>162840</v>
      </c>
      <c r="H14" s="116">
        <v>122970.62</v>
      </c>
      <c r="I14" s="114">
        <f t="shared" si="1"/>
        <v>75.51622451486121</v>
      </c>
    </row>
    <row r="15" spans="1:9" ht="25.5" customHeight="1">
      <c r="A15" s="90" t="s">
        <v>74</v>
      </c>
      <c r="B15" s="38">
        <v>303</v>
      </c>
      <c r="C15" s="38" t="s">
        <v>62</v>
      </c>
      <c r="D15" s="38" t="s">
        <v>70</v>
      </c>
      <c r="E15" s="34" t="s">
        <v>73</v>
      </c>
      <c r="F15" s="34">
        <v>200</v>
      </c>
      <c r="G15" s="40">
        <v>113111.29</v>
      </c>
      <c r="H15" s="116">
        <v>89752.72</v>
      </c>
      <c r="I15" s="114">
        <f t="shared" si="1"/>
        <v>79.34903757175788</v>
      </c>
    </row>
    <row r="16" spans="1:9" ht="27">
      <c r="A16" s="90" t="s">
        <v>75</v>
      </c>
      <c r="B16" s="38">
        <v>303</v>
      </c>
      <c r="C16" s="38" t="s">
        <v>62</v>
      </c>
      <c r="D16" s="38" t="s">
        <v>70</v>
      </c>
      <c r="E16" s="34" t="s">
        <v>73</v>
      </c>
      <c r="F16" s="34">
        <v>850</v>
      </c>
      <c r="G16" s="40">
        <v>54000</v>
      </c>
      <c r="H16" s="116">
        <v>48158.29</v>
      </c>
      <c r="I16" s="114">
        <f t="shared" si="1"/>
        <v>89.18201851851852</v>
      </c>
    </row>
    <row r="17" spans="1:9" ht="25.5" customHeight="1" hidden="1">
      <c r="A17" s="93" t="s">
        <v>44</v>
      </c>
      <c r="B17" s="91">
        <v>303</v>
      </c>
      <c r="C17" s="91" t="s">
        <v>62</v>
      </c>
      <c r="D17" s="91" t="s">
        <v>70</v>
      </c>
      <c r="E17" s="92" t="s">
        <v>76</v>
      </c>
      <c r="F17" s="92"/>
      <c r="G17" s="117">
        <f>G18</f>
        <v>0</v>
      </c>
      <c r="H17" s="116"/>
      <c r="I17" s="114" t="e">
        <f t="shared" si="1"/>
        <v>#DIV/0!</v>
      </c>
    </row>
    <row r="18" spans="1:9" ht="76.5" customHeight="1" hidden="1">
      <c r="A18" s="93" t="s">
        <v>42</v>
      </c>
      <c r="B18" s="91">
        <v>303</v>
      </c>
      <c r="C18" s="91" t="s">
        <v>62</v>
      </c>
      <c r="D18" s="91" t="s">
        <v>70</v>
      </c>
      <c r="E18" s="92" t="s">
        <v>76</v>
      </c>
      <c r="F18" s="92">
        <v>100</v>
      </c>
      <c r="G18" s="117"/>
      <c r="H18" s="116"/>
      <c r="I18" s="114" t="e">
        <f t="shared" si="1"/>
        <v>#DIV/0!</v>
      </c>
    </row>
    <row r="19" spans="1:9" ht="13.5" hidden="1">
      <c r="A19" s="90" t="s">
        <v>77</v>
      </c>
      <c r="B19" s="38" t="s">
        <v>78</v>
      </c>
      <c r="C19" s="38" t="s">
        <v>62</v>
      </c>
      <c r="D19" s="38">
        <v>11</v>
      </c>
      <c r="E19" s="49"/>
      <c r="F19" s="49"/>
      <c r="G19" s="40">
        <f>G20</f>
        <v>0</v>
      </c>
      <c r="H19" s="116"/>
      <c r="I19" s="114" t="e">
        <f t="shared" si="1"/>
        <v>#DIV/0!</v>
      </c>
    </row>
    <row r="20" spans="1:9" ht="40.5" customHeight="1" hidden="1">
      <c r="A20" s="90" t="s">
        <v>79</v>
      </c>
      <c r="B20" s="38" t="s">
        <v>78</v>
      </c>
      <c r="C20" s="38" t="s">
        <v>62</v>
      </c>
      <c r="D20" s="38">
        <v>11</v>
      </c>
      <c r="E20" s="34" t="s">
        <v>80</v>
      </c>
      <c r="F20" s="34"/>
      <c r="G20" s="40">
        <f>G21</f>
        <v>0</v>
      </c>
      <c r="H20" s="116"/>
      <c r="I20" s="114" t="e">
        <f t="shared" si="1"/>
        <v>#DIV/0!</v>
      </c>
    </row>
    <row r="21" spans="1:9" ht="13.5" hidden="1">
      <c r="A21" s="90" t="s">
        <v>77</v>
      </c>
      <c r="B21" s="38" t="s">
        <v>78</v>
      </c>
      <c r="C21" s="38" t="s">
        <v>62</v>
      </c>
      <c r="D21" s="38">
        <v>11</v>
      </c>
      <c r="E21" s="34" t="s">
        <v>81</v>
      </c>
      <c r="F21" s="49"/>
      <c r="G21" s="40">
        <f>G22</f>
        <v>0</v>
      </c>
      <c r="H21" s="116"/>
      <c r="I21" s="114" t="e">
        <f t="shared" si="1"/>
        <v>#DIV/0!</v>
      </c>
    </row>
    <row r="22" spans="1:9" ht="18" customHeight="1" hidden="1">
      <c r="A22" s="106" t="s">
        <v>47</v>
      </c>
      <c r="B22" s="38" t="s">
        <v>78</v>
      </c>
      <c r="C22" s="38" t="s">
        <v>62</v>
      </c>
      <c r="D22" s="38">
        <v>11</v>
      </c>
      <c r="E22" s="34" t="s">
        <v>82</v>
      </c>
      <c r="F22" s="49"/>
      <c r="G22" s="40">
        <f>G23</f>
        <v>0</v>
      </c>
      <c r="H22" s="116"/>
      <c r="I22" s="114" t="e">
        <f t="shared" si="1"/>
        <v>#DIV/0!</v>
      </c>
    </row>
    <row r="23" spans="1:9" ht="13.5" hidden="1">
      <c r="A23" s="90" t="s">
        <v>83</v>
      </c>
      <c r="B23" s="38" t="s">
        <v>78</v>
      </c>
      <c r="C23" s="38" t="s">
        <v>62</v>
      </c>
      <c r="D23" s="38">
        <v>11</v>
      </c>
      <c r="E23" s="34" t="s">
        <v>82</v>
      </c>
      <c r="F23" s="34">
        <v>870</v>
      </c>
      <c r="G23" s="40"/>
      <c r="H23" s="116"/>
      <c r="I23" s="114" t="e">
        <f t="shared" si="1"/>
        <v>#DIV/0!</v>
      </c>
    </row>
    <row r="24" spans="1:9" ht="13.5">
      <c r="A24" s="95" t="s">
        <v>77</v>
      </c>
      <c r="B24" s="38" t="s">
        <v>64</v>
      </c>
      <c r="C24" s="38" t="s">
        <v>62</v>
      </c>
      <c r="D24" s="38" t="s">
        <v>239</v>
      </c>
      <c r="E24" s="34"/>
      <c r="F24" s="34"/>
      <c r="G24" s="40">
        <f>G25</f>
        <v>10000</v>
      </c>
      <c r="H24" s="116">
        <f>H28</f>
        <v>0</v>
      </c>
      <c r="I24" s="114">
        <f t="shared" si="1"/>
        <v>0</v>
      </c>
    </row>
    <row r="25" spans="1:9" ht="54.75">
      <c r="A25" s="90" t="s">
        <v>79</v>
      </c>
      <c r="B25" s="38" t="s">
        <v>64</v>
      </c>
      <c r="C25" s="38" t="s">
        <v>62</v>
      </c>
      <c r="D25" s="38" t="s">
        <v>239</v>
      </c>
      <c r="E25" s="34" t="s">
        <v>80</v>
      </c>
      <c r="F25" s="34"/>
      <c r="G25" s="40">
        <f>G26</f>
        <v>10000</v>
      </c>
      <c r="H25" s="116">
        <v>0</v>
      </c>
      <c r="I25" s="114">
        <f t="shared" si="1"/>
        <v>0</v>
      </c>
    </row>
    <row r="26" spans="1:9" ht="18" customHeight="1">
      <c r="A26" s="90" t="s">
        <v>77</v>
      </c>
      <c r="B26" s="38" t="s">
        <v>64</v>
      </c>
      <c r="C26" s="38" t="s">
        <v>62</v>
      </c>
      <c r="D26" s="38" t="s">
        <v>239</v>
      </c>
      <c r="E26" s="34" t="s">
        <v>81</v>
      </c>
      <c r="F26" s="34"/>
      <c r="G26" s="40">
        <f>G27</f>
        <v>10000</v>
      </c>
      <c r="H26" s="116">
        <f>H30</f>
        <v>0</v>
      </c>
      <c r="I26" s="114">
        <f t="shared" si="1"/>
        <v>0</v>
      </c>
    </row>
    <row r="27" spans="1:9" ht="27">
      <c r="A27" s="90" t="s">
        <v>47</v>
      </c>
      <c r="B27" s="38" t="s">
        <v>64</v>
      </c>
      <c r="C27" s="38" t="s">
        <v>62</v>
      </c>
      <c r="D27" s="38" t="s">
        <v>239</v>
      </c>
      <c r="E27" s="34" t="s">
        <v>82</v>
      </c>
      <c r="F27" s="34"/>
      <c r="G27" s="40">
        <f>G28</f>
        <v>10000</v>
      </c>
      <c r="H27" s="116">
        <f>H28</f>
        <v>0</v>
      </c>
      <c r="I27" s="114">
        <f t="shared" si="1"/>
        <v>0</v>
      </c>
    </row>
    <row r="28" spans="1:9" ht="13.5">
      <c r="A28" s="90" t="s">
        <v>83</v>
      </c>
      <c r="B28" s="38" t="s">
        <v>64</v>
      </c>
      <c r="C28" s="38" t="s">
        <v>62</v>
      </c>
      <c r="D28" s="38" t="s">
        <v>239</v>
      </c>
      <c r="E28" s="34" t="s">
        <v>82</v>
      </c>
      <c r="F28" s="34">
        <v>870</v>
      </c>
      <c r="G28" s="40">
        <v>10000</v>
      </c>
      <c r="H28" s="116">
        <v>0</v>
      </c>
      <c r="I28" s="114">
        <f t="shared" si="1"/>
        <v>0</v>
      </c>
    </row>
    <row r="29" spans="1:9" ht="27">
      <c r="A29" s="95" t="s">
        <v>84</v>
      </c>
      <c r="B29" s="38">
        <v>303</v>
      </c>
      <c r="C29" s="38" t="s">
        <v>62</v>
      </c>
      <c r="D29" s="38" t="s">
        <v>85</v>
      </c>
      <c r="E29" s="34"/>
      <c r="F29" s="34"/>
      <c r="G29" s="40">
        <f>G34+G39</f>
        <v>558420</v>
      </c>
      <c r="H29" s="40">
        <f>H34+H39</f>
        <v>364558.57999999996</v>
      </c>
      <c r="I29" s="114">
        <f t="shared" si="1"/>
        <v>65.28394040328068</v>
      </c>
    </row>
    <row r="30" spans="1:9" ht="26.25" customHeight="1" hidden="1">
      <c r="A30" s="90" t="s">
        <v>71</v>
      </c>
      <c r="B30" s="38">
        <v>303</v>
      </c>
      <c r="C30" s="38" t="s">
        <v>62</v>
      </c>
      <c r="D30" s="38" t="s">
        <v>85</v>
      </c>
      <c r="E30" s="34" t="s">
        <v>72</v>
      </c>
      <c r="F30" s="49"/>
      <c r="G30" s="40">
        <f>G31</f>
        <v>0</v>
      </c>
      <c r="H30" s="116"/>
      <c r="I30" s="114" t="e">
        <f t="shared" si="1"/>
        <v>#DIV/0!</v>
      </c>
    </row>
    <row r="31" spans="1:9" ht="27" hidden="1">
      <c r="A31" s="90" t="s">
        <v>86</v>
      </c>
      <c r="B31" s="38">
        <v>303</v>
      </c>
      <c r="C31" s="38" t="s">
        <v>62</v>
      </c>
      <c r="D31" s="38" t="s">
        <v>85</v>
      </c>
      <c r="E31" s="34" t="s">
        <v>87</v>
      </c>
      <c r="F31" s="49"/>
      <c r="G31" s="40">
        <f>G32</f>
        <v>0</v>
      </c>
      <c r="H31" s="116">
        <f>H32</f>
        <v>838131.2699999999</v>
      </c>
      <c r="I31" s="114" t="e">
        <f t="shared" si="1"/>
        <v>#DIV/0!</v>
      </c>
    </row>
    <row r="32" spans="1:9" ht="39" customHeight="1" hidden="1">
      <c r="A32" s="90" t="s">
        <v>88</v>
      </c>
      <c r="B32" s="38">
        <v>303</v>
      </c>
      <c r="C32" s="38" t="s">
        <v>62</v>
      </c>
      <c r="D32" s="38" t="s">
        <v>85</v>
      </c>
      <c r="E32" s="34" t="s">
        <v>89</v>
      </c>
      <c r="F32" s="34"/>
      <c r="G32" s="40">
        <f>G33</f>
        <v>0</v>
      </c>
      <c r="H32" s="116">
        <f>H33</f>
        <v>838131.2699999999</v>
      </c>
      <c r="I32" s="114" t="e">
        <f t="shared" si="1"/>
        <v>#DIV/0!</v>
      </c>
    </row>
    <row r="33" spans="1:9" ht="77.25" customHeight="1" hidden="1">
      <c r="A33" s="90" t="s">
        <v>74</v>
      </c>
      <c r="B33" s="38">
        <v>303</v>
      </c>
      <c r="C33" s="38" t="s">
        <v>62</v>
      </c>
      <c r="D33" s="38" t="s">
        <v>85</v>
      </c>
      <c r="E33" s="34" t="s">
        <v>89</v>
      </c>
      <c r="F33" s="34">
        <v>200</v>
      </c>
      <c r="G33" s="40"/>
      <c r="H33" s="40">
        <f>H34+H35+H36</f>
        <v>838131.2699999999</v>
      </c>
      <c r="I33" s="114" t="e">
        <f t="shared" si="1"/>
        <v>#DIV/0!</v>
      </c>
    </row>
    <row r="34" spans="1:9" ht="39" customHeight="1">
      <c r="A34" s="94" t="s">
        <v>90</v>
      </c>
      <c r="B34" s="38">
        <v>303</v>
      </c>
      <c r="C34" s="38" t="s">
        <v>62</v>
      </c>
      <c r="D34" s="38" t="s">
        <v>85</v>
      </c>
      <c r="E34" s="34" t="s">
        <v>91</v>
      </c>
      <c r="F34" s="34"/>
      <c r="G34" s="40">
        <f>G35</f>
        <v>511620</v>
      </c>
      <c r="H34" s="116">
        <f>H37+H38</f>
        <v>341158.57999999996</v>
      </c>
      <c r="I34" s="114">
        <f t="shared" si="1"/>
        <v>66.6820257222157</v>
      </c>
    </row>
    <row r="35" spans="1:9" ht="30.75" customHeight="1" hidden="1">
      <c r="A35" s="94" t="s">
        <v>92</v>
      </c>
      <c r="B35" s="38">
        <v>303</v>
      </c>
      <c r="C35" s="38" t="s">
        <v>62</v>
      </c>
      <c r="D35" s="38" t="s">
        <v>85</v>
      </c>
      <c r="E35" s="34" t="s">
        <v>93</v>
      </c>
      <c r="F35" s="34"/>
      <c r="G35" s="40">
        <f>G36</f>
        <v>511620</v>
      </c>
      <c r="H35" s="116">
        <f>H38+H39</f>
        <v>155814.11</v>
      </c>
      <c r="I35" s="114">
        <f t="shared" si="1"/>
        <v>30.455046714358307</v>
      </c>
    </row>
    <row r="36" spans="1:9" ht="99" customHeight="1">
      <c r="A36" s="94" t="s">
        <v>45</v>
      </c>
      <c r="B36" s="38">
        <v>303</v>
      </c>
      <c r="C36" s="38" t="s">
        <v>62</v>
      </c>
      <c r="D36" s="38" t="s">
        <v>85</v>
      </c>
      <c r="E36" s="34" t="s">
        <v>94</v>
      </c>
      <c r="F36" s="34"/>
      <c r="G36" s="40">
        <f>G37+G38</f>
        <v>511620</v>
      </c>
      <c r="H36" s="116">
        <f>H37+H38</f>
        <v>341158.57999999996</v>
      </c>
      <c r="I36" s="114">
        <f t="shared" si="1"/>
        <v>66.6820257222157</v>
      </c>
    </row>
    <row r="37" spans="1:9" ht="99" customHeight="1">
      <c r="A37" s="90" t="s">
        <v>42</v>
      </c>
      <c r="B37" s="38">
        <v>303</v>
      </c>
      <c r="C37" s="38" t="s">
        <v>62</v>
      </c>
      <c r="D37" s="38" t="s">
        <v>85</v>
      </c>
      <c r="E37" s="34" t="s">
        <v>94</v>
      </c>
      <c r="F37" s="34">
        <v>100</v>
      </c>
      <c r="G37" s="40">
        <v>361620</v>
      </c>
      <c r="H37" s="116">
        <v>208744.47</v>
      </c>
      <c r="I37" s="114">
        <f t="shared" si="1"/>
        <v>57.72481333997014</v>
      </c>
    </row>
    <row r="38" spans="1:9" ht="22.5" customHeight="1">
      <c r="A38" s="90" t="s">
        <v>240</v>
      </c>
      <c r="B38" s="38" t="s">
        <v>64</v>
      </c>
      <c r="C38" s="38" t="s">
        <v>62</v>
      </c>
      <c r="D38" s="38" t="s">
        <v>85</v>
      </c>
      <c r="E38" s="34" t="s">
        <v>94</v>
      </c>
      <c r="F38" s="34">
        <v>200</v>
      </c>
      <c r="G38" s="40">
        <v>150000</v>
      </c>
      <c r="H38" s="116">
        <v>132414.11</v>
      </c>
      <c r="I38" s="114">
        <f t="shared" si="1"/>
        <v>88.27607333333333</v>
      </c>
    </row>
    <row r="39" spans="1:9" ht="32.25" customHeight="1">
      <c r="A39" s="90" t="s">
        <v>241</v>
      </c>
      <c r="B39" s="38" t="s">
        <v>64</v>
      </c>
      <c r="C39" s="38" t="s">
        <v>62</v>
      </c>
      <c r="D39" s="38" t="s">
        <v>85</v>
      </c>
      <c r="E39" s="34" t="s">
        <v>140</v>
      </c>
      <c r="F39" s="34"/>
      <c r="G39" s="40">
        <f>G40</f>
        <v>46800</v>
      </c>
      <c r="H39" s="116">
        <f>H42</f>
        <v>23400</v>
      </c>
      <c r="I39" s="114">
        <f t="shared" si="1"/>
        <v>50</v>
      </c>
    </row>
    <row r="40" spans="1:9" s="115" customFormat="1" ht="123.75">
      <c r="A40" s="90" t="s">
        <v>234</v>
      </c>
      <c r="B40" s="38" t="s">
        <v>64</v>
      </c>
      <c r="C40" s="38" t="s">
        <v>62</v>
      </c>
      <c r="D40" s="38" t="s">
        <v>85</v>
      </c>
      <c r="E40" s="34" t="s">
        <v>143</v>
      </c>
      <c r="F40" s="34"/>
      <c r="G40" s="40">
        <f>G41</f>
        <v>46800</v>
      </c>
      <c r="H40" s="116">
        <f>H42</f>
        <v>23400</v>
      </c>
      <c r="I40" s="114">
        <f t="shared" si="1"/>
        <v>50</v>
      </c>
    </row>
    <row r="41" spans="1:9" ht="19.5" customHeight="1">
      <c r="A41" s="90" t="s">
        <v>235</v>
      </c>
      <c r="B41" s="38" t="s">
        <v>64</v>
      </c>
      <c r="C41" s="38" t="s">
        <v>62</v>
      </c>
      <c r="D41" s="38" t="s">
        <v>85</v>
      </c>
      <c r="E41" s="34" t="s">
        <v>143</v>
      </c>
      <c r="F41" s="34">
        <v>500</v>
      </c>
      <c r="G41" s="40">
        <v>46800</v>
      </c>
      <c r="H41" s="116">
        <f>H42</f>
        <v>23400</v>
      </c>
      <c r="I41" s="114">
        <f t="shared" si="1"/>
        <v>50</v>
      </c>
    </row>
    <row r="42" spans="1:9" ht="20.25" customHeight="1">
      <c r="A42" s="90" t="s">
        <v>22</v>
      </c>
      <c r="B42" s="38" t="s">
        <v>64</v>
      </c>
      <c r="C42" s="38" t="s">
        <v>62</v>
      </c>
      <c r="D42" s="38" t="s">
        <v>85</v>
      </c>
      <c r="E42" s="35" t="s">
        <v>242</v>
      </c>
      <c r="F42" s="34">
        <v>540</v>
      </c>
      <c r="G42" s="40">
        <v>46800</v>
      </c>
      <c r="H42" s="116">
        <v>23400</v>
      </c>
      <c r="I42" s="114">
        <f t="shared" si="1"/>
        <v>50</v>
      </c>
    </row>
    <row r="43" spans="1:9" ht="13.5">
      <c r="A43" s="95" t="s">
        <v>95</v>
      </c>
      <c r="B43" s="36" t="s">
        <v>64</v>
      </c>
      <c r="C43" s="36" t="s">
        <v>65</v>
      </c>
      <c r="D43" s="96"/>
      <c r="E43" s="47"/>
      <c r="F43" s="47"/>
      <c r="G43" s="43">
        <f aca="true" t="shared" si="2" ref="G43:H46">G44</f>
        <v>61400</v>
      </c>
      <c r="H43" s="118">
        <f t="shared" si="2"/>
        <v>45601.74</v>
      </c>
      <c r="I43" s="114">
        <f t="shared" si="1"/>
        <v>74.2699348534202</v>
      </c>
    </row>
    <row r="44" spans="1:9" ht="27">
      <c r="A44" s="90" t="s">
        <v>96</v>
      </c>
      <c r="B44" s="38" t="s">
        <v>64</v>
      </c>
      <c r="C44" s="38" t="s">
        <v>65</v>
      </c>
      <c r="D44" s="38" t="s">
        <v>97</v>
      </c>
      <c r="E44" s="49"/>
      <c r="F44" s="49"/>
      <c r="G44" s="40">
        <f t="shared" si="2"/>
        <v>61400</v>
      </c>
      <c r="H44" s="116">
        <f t="shared" si="2"/>
        <v>45601.74</v>
      </c>
      <c r="I44" s="114">
        <f t="shared" si="1"/>
        <v>74.2699348534202</v>
      </c>
    </row>
    <row r="45" spans="1:9" ht="69">
      <c r="A45" s="90" t="s">
        <v>71</v>
      </c>
      <c r="B45" s="38" t="s">
        <v>64</v>
      </c>
      <c r="C45" s="38" t="s">
        <v>65</v>
      </c>
      <c r="D45" s="38" t="s">
        <v>97</v>
      </c>
      <c r="E45" s="34" t="s">
        <v>72</v>
      </c>
      <c r="F45" s="49"/>
      <c r="G45" s="40">
        <f t="shared" si="2"/>
        <v>61400</v>
      </c>
      <c r="H45" s="116">
        <f t="shared" si="2"/>
        <v>45601.74</v>
      </c>
      <c r="I45" s="114">
        <f t="shared" si="1"/>
        <v>74.2699348534202</v>
      </c>
    </row>
    <row r="46" spans="1:9" ht="27" customHeight="1">
      <c r="A46" s="90" t="s">
        <v>86</v>
      </c>
      <c r="B46" s="38" t="s">
        <v>64</v>
      </c>
      <c r="C46" s="38" t="s">
        <v>65</v>
      </c>
      <c r="D46" s="38" t="s">
        <v>97</v>
      </c>
      <c r="E46" s="34" t="s">
        <v>87</v>
      </c>
      <c r="F46" s="49"/>
      <c r="G46" s="40">
        <f t="shared" si="2"/>
        <v>61400</v>
      </c>
      <c r="H46" s="116">
        <f t="shared" si="2"/>
        <v>45601.74</v>
      </c>
      <c r="I46" s="114">
        <f t="shared" si="1"/>
        <v>74.2699348534202</v>
      </c>
    </row>
    <row r="47" spans="1:9" s="115" customFormat="1" ht="41.25">
      <c r="A47" s="90" t="s">
        <v>46</v>
      </c>
      <c r="B47" s="38" t="s">
        <v>64</v>
      </c>
      <c r="C47" s="38" t="s">
        <v>65</v>
      </c>
      <c r="D47" s="38" t="s">
        <v>97</v>
      </c>
      <c r="E47" s="34" t="s">
        <v>98</v>
      </c>
      <c r="F47" s="34"/>
      <c r="G47" s="40">
        <f>G48+G49</f>
        <v>61400</v>
      </c>
      <c r="H47" s="116">
        <f>H48+H49</f>
        <v>45601.74</v>
      </c>
      <c r="I47" s="114">
        <f t="shared" si="1"/>
        <v>74.2699348534202</v>
      </c>
    </row>
    <row r="48" spans="1:9" ht="96">
      <c r="A48" s="90" t="s">
        <v>42</v>
      </c>
      <c r="B48" s="38" t="s">
        <v>78</v>
      </c>
      <c r="C48" s="38" t="s">
        <v>65</v>
      </c>
      <c r="D48" s="38" t="s">
        <v>97</v>
      </c>
      <c r="E48" s="34" t="s">
        <v>98</v>
      </c>
      <c r="F48" s="34">
        <v>100</v>
      </c>
      <c r="G48" s="40">
        <v>60800</v>
      </c>
      <c r="H48" s="116">
        <v>45601.74</v>
      </c>
      <c r="I48" s="114">
        <f t="shared" si="1"/>
        <v>75.00286184210526</v>
      </c>
    </row>
    <row r="49" spans="1:9" ht="27">
      <c r="A49" s="90" t="s">
        <v>240</v>
      </c>
      <c r="B49" s="38" t="s">
        <v>64</v>
      </c>
      <c r="C49" s="38" t="s">
        <v>65</v>
      </c>
      <c r="D49" s="38" t="s">
        <v>97</v>
      </c>
      <c r="E49" s="34" t="s">
        <v>98</v>
      </c>
      <c r="F49" s="34">
        <v>200</v>
      </c>
      <c r="G49" s="40">
        <v>600</v>
      </c>
      <c r="H49" s="116">
        <v>0</v>
      </c>
      <c r="I49" s="114">
        <f t="shared" si="1"/>
        <v>0</v>
      </c>
    </row>
    <row r="50" spans="1:9" ht="24" customHeight="1">
      <c r="A50" s="95" t="s">
        <v>99</v>
      </c>
      <c r="B50" s="36">
        <v>303</v>
      </c>
      <c r="C50" s="36" t="s">
        <v>100</v>
      </c>
      <c r="D50" s="96"/>
      <c r="E50" s="47"/>
      <c r="F50" s="47"/>
      <c r="G50" s="43">
        <f>G51+G57</f>
        <v>20300</v>
      </c>
      <c r="H50" s="116">
        <f>H57</f>
        <v>18101.9</v>
      </c>
      <c r="I50" s="114">
        <f t="shared" si="1"/>
        <v>89.17192118226602</v>
      </c>
    </row>
    <row r="51" spans="1:9" ht="13.5" hidden="1">
      <c r="A51" s="90" t="s">
        <v>101</v>
      </c>
      <c r="B51" s="38">
        <v>303</v>
      </c>
      <c r="C51" s="38" t="s">
        <v>100</v>
      </c>
      <c r="D51" s="97" t="s">
        <v>62</v>
      </c>
      <c r="E51" s="49"/>
      <c r="F51" s="49"/>
      <c r="G51" s="40">
        <f>G52</f>
        <v>0</v>
      </c>
      <c r="H51" s="116"/>
      <c r="I51" s="114" t="e">
        <f t="shared" si="1"/>
        <v>#DIV/0!</v>
      </c>
    </row>
    <row r="52" spans="1:9" ht="31.5" customHeight="1" hidden="1">
      <c r="A52" s="98" t="s">
        <v>102</v>
      </c>
      <c r="B52" s="38">
        <v>303</v>
      </c>
      <c r="C52" s="38" t="s">
        <v>100</v>
      </c>
      <c r="D52" s="97" t="s">
        <v>62</v>
      </c>
      <c r="E52" s="49"/>
      <c r="F52" s="49"/>
      <c r="G52" s="40">
        <f>G53</f>
        <v>0</v>
      </c>
      <c r="H52" s="116"/>
      <c r="I52" s="114" t="e">
        <f t="shared" si="1"/>
        <v>#DIV/0!</v>
      </c>
    </row>
    <row r="53" spans="1:9" ht="123.75" hidden="1">
      <c r="A53" s="99" t="s">
        <v>103</v>
      </c>
      <c r="B53" s="38">
        <v>303</v>
      </c>
      <c r="C53" s="38" t="s">
        <v>100</v>
      </c>
      <c r="D53" s="97" t="s">
        <v>62</v>
      </c>
      <c r="E53" s="35" t="s">
        <v>104</v>
      </c>
      <c r="F53" s="49"/>
      <c r="G53" s="40">
        <f>G54</f>
        <v>0</v>
      </c>
      <c r="H53" s="116"/>
      <c r="I53" s="114" t="e">
        <f t="shared" si="1"/>
        <v>#DIV/0!</v>
      </c>
    </row>
    <row r="54" spans="1:9" ht="54.75" hidden="1">
      <c r="A54" s="90" t="s">
        <v>243</v>
      </c>
      <c r="B54" s="38">
        <v>303</v>
      </c>
      <c r="C54" s="38" t="s">
        <v>100</v>
      </c>
      <c r="D54" s="97" t="s">
        <v>62</v>
      </c>
      <c r="E54" s="100" t="s">
        <v>105</v>
      </c>
      <c r="F54" s="49"/>
      <c r="G54" s="40">
        <f>G55+G56</f>
        <v>0</v>
      </c>
      <c r="H54" s="116">
        <f>H55</f>
        <v>18901.9</v>
      </c>
      <c r="I54" s="114" t="e">
        <f t="shared" si="1"/>
        <v>#DIV/0!</v>
      </c>
    </row>
    <row r="55" spans="1:9" ht="31.5" customHeight="1" hidden="1">
      <c r="A55" s="90" t="s">
        <v>74</v>
      </c>
      <c r="B55" s="38">
        <v>303</v>
      </c>
      <c r="C55" s="38" t="s">
        <v>100</v>
      </c>
      <c r="D55" s="97" t="s">
        <v>62</v>
      </c>
      <c r="E55" s="100" t="s">
        <v>105</v>
      </c>
      <c r="F55" s="49">
        <v>200</v>
      </c>
      <c r="G55" s="40"/>
      <c r="H55" s="116">
        <f>H56</f>
        <v>18901.9</v>
      </c>
      <c r="I55" s="114" t="e">
        <f t="shared" si="1"/>
        <v>#DIV/0!</v>
      </c>
    </row>
    <row r="56" spans="1:9" ht="27" hidden="1">
      <c r="A56" s="90" t="s">
        <v>75</v>
      </c>
      <c r="B56" s="38">
        <v>303</v>
      </c>
      <c r="C56" s="38" t="s">
        <v>100</v>
      </c>
      <c r="D56" s="97" t="s">
        <v>62</v>
      </c>
      <c r="E56" s="100" t="s">
        <v>105</v>
      </c>
      <c r="F56" s="49">
        <v>850</v>
      </c>
      <c r="G56" s="40"/>
      <c r="H56" s="116">
        <f>H57+H61</f>
        <v>18901.9</v>
      </c>
      <c r="I56" s="114" t="e">
        <f t="shared" si="1"/>
        <v>#DIV/0!</v>
      </c>
    </row>
    <row r="57" spans="1:9" ht="13.5">
      <c r="A57" s="90" t="s">
        <v>162</v>
      </c>
      <c r="B57" s="38">
        <v>303</v>
      </c>
      <c r="C57" s="38" t="s">
        <v>100</v>
      </c>
      <c r="D57" s="38" t="s">
        <v>97</v>
      </c>
      <c r="E57" s="34"/>
      <c r="F57" s="34"/>
      <c r="G57" s="40">
        <f>G58</f>
        <v>20300</v>
      </c>
      <c r="H57" s="116">
        <f>H58</f>
        <v>18101.9</v>
      </c>
      <c r="I57" s="114">
        <f t="shared" si="1"/>
        <v>89.17192118226602</v>
      </c>
    </row>
    <row r="58" spans="1:9" ht="27" customHeight="1">
      <c r="A58" s="107" t="s">
        <v>107</v>
      </c>
      <c r="B58" s="38">
        <v>303</v>
      </c>
      <c r="C58" s="38" t="s">
        <v>100</v>
      </c>
      <c r="D58" s="38" t="s">
        <v>97</v>
      </c>
      <c r="E58" s="34" t="s">
        <v>106</v>
      </c>
      <c r="F58" s="34"/>
      <c r="G58" s="40">
        <f>G59</f>
        <v>20300</v>
      </c>
      <c r="H58" s="116">
        <f>H59</f>
        <v>18101.9</v>
      </c>
      <c r="I58" s="114">
        <f t="shared" si="1"/>
        <v>89.17192118226602</v>
      </c>
    </row>
    <row r="59" spans="1:9" ht="33.75" customHeight="1">
      <c r="A59" s="101" t="s">
        <v>107</v>
      </c>
      <c r="B59" s="38">
        <v>303</v>
      </c>
      <c r="C59" s="38" t="s">
        <v>100</v>
      </c>
      <c r="D59" s="38" t="s">
        <v>97</v>
      </c>
      <c r="E59" s="34" t="s">
        <v>108</v>
      </c>
      <c r="F59" s="34"/>
      <c r="G59" s="40">
        <f>G60+G62+G64+G66</f>
        <v>20300</v>
      </c>
      <c r="H59" s="40">
        <f>H60+H62+H64+H66</f>
        <v>18101.9</v>
      </c>
      <c r="I59" s="114">
        <f t="shared" si="1"/>
        <v>89.17192118226602</v>
      </c>
    </row>
    <row r="60" spans="1:9" ht="18" customHeight="1">
      <c r="A60" s="90" t="s">
        <v>109</v>
      </c>
      <c r="B60" s="38">
        <v>303</v>
      </c>
      <c r="C60" s="38" t="s">
        <v>100</v>
      </c>
      <c r="D60" s="38" t="s">
        <v>97</v>
      </c>
      <c r="E60" s="34" t="s">
        <v>110</v>
      </c>
      <c r="F60" s="34"/>
      <c r="G60" s="40">
        <f>G61</f>
        <v>800</v>
      </c>
      <c r="H60" s="40">
        <f>H61</f>
        <v>800</v>
      </c>
      <c r="I60" s="114">
        <f t="shared" si="1"/>
        <v>100</v>
      </c>
    </row>
    <row r="61" spans="1:9" ht="27">
      <c r="A61" s="90" t="s">
        <v>237</v>
      </c>
      <c r="B61" s="38">
        <v>303</v>
      </c>
      <c r="C61" s="38" t="s">
        <v>100</v>
      </c>
      <c r="D61" s="38" t="s">
        <v>97</v>
      </c>
      <c r="E61" s="34" t="s">
        <v>110</v>
      </c>
      <c r="F61" s="34">
        <v>200</v>
      </c>
      <c r="G61" s="40">
        <v>800</v>
      </c>
      <c r="H61" s="116">
        <v>800</v>
      </c>
      <c r="I61" s="114">
        <f t="shared" si="1"/>
        <v>100</v>
      </c>
    </row>
    <row r="62" spans="1:9" ht="26.25" customHeight="1">
      <c r="A62" s="90" t="s">
        <v>236</v>
      </c>
      <c r="B62" s="38" t="s">
        <v>64</v>
      </c>
      <c r="C62" s="38" t="s">
        <v>100</v>
      </c>
      <c r="D62" s="38" t="s">
        <v>97</v>
      </c>
      <c r="E62" s="34" t="s">
        <v>244</v>
      </c>
      <c r="F62" s="34"/>
      <c r="G62" s="40">
        <f>G63</f>
        <v>18000</v>
      </c>
      <c r="H62" s="116">
        <f>H63</f>
        <v>16801.9</v>
      </c>
      <c r="I62" s="114">
        <f t="shared" si="1"/>
        <v>93.3438888888889</v>
      </c>
    </row>
    <row r="63" spans="1:9" ht="36.75" customHeight="1">
      <c r="A63" s="90" t="s">
        <v>237</v>
      </c>
      <c r="B63" s="38" t="s">
        <v>64</v>
      </c>
      <c r="C63" s="38" t="s">
        <v>100</v>
      </c>
      <c r="D63" s="38" t="s">
        <v>97</v>
      </c>
      <c r="E63" s="34" t="s">
        <v>244</v>
      </c>
      <c r="F63" s="34">
        <v>200</v>
      </c>
      <c r="G63" s="40">
        <v>18000</v>
      </c>
      <c r="H63" s="40">
        <v>16801.9</v>
      </c>
      <c r="I63" s="114">
        <f t="shared" si="1"/>
        <v>93.3438888888889</v>
      </c>
    </row>
    <row r="64" spans="1:9" ht="18.75" customHeight="1">
      <c r="A64" s="90" t="s">
        <v>48</v>
      </c>
      <c r="B64" s="38">
        <v>303</v>
      </c>
      <c r="C64" s="38" t="s">
        <v>100</v>
      </c>
      <c r="D64" s="38" t="s">
        <v>97</v>
      </c>
      <c r="E64" s="34" t="s">
        <v>111</v>
      </c>
      <c r="F64" s="34"/>
      <c r="G64" s="40">
        <f>G65</f>
        <v>500</v>
      </c>
      <c r="H64" s="116">
        <f>H65</f>
        <v>500</v>
      </c>
      <c r="I64" s="114">
        <f t="shared" si="1"/>
        <v>100</v>
      </c>
    </row>
    <row r="65" spans="1:9" s="115" customFormat="1" ht="27">
      <c r="A65" s="90" t="s">
        <v>237</v>
      </c>
      <c r="B65" s="38">
        <v>303</v>
      </c>
      <c r="C65" s="38" t="s">
        <v>100</v>
      </c>
      <c r="D65" s="38" t="s">
        <v>97</v>
      </c>
      <c r="E65" s="34" t="s">
        <v>111</v>
      </c>
      <c r="F65" s="34">
        <v>200</v>
      </c>
      <c r="G65" s="40">
        <v>500</v>
      </c>
      <c r="H65" s="40">
        <v>500</v>
      </c>
      <c r="I65" s="114">
        <f t="shared" si="1"/>
        <v>100</v>
      </c>
    </row>
    <row r="66" spans="1:9" ht="82.5">
      <c r="A66" s="90" t="s">
        <v>238</v>
      </c>
      <c r="B66" s="38" t="s">
        <v>64</v>
      </c>
      <c r="C66" s="38" t="s">
        <v>100</v>
      </c>
      <c r="D66" s="38" t="s">
        <v>97</v>
      </c>
      <c r="E66" s="34" t="s">
        <v>245</v>
      </c>
      <c r="F66" s="34"/>
      <c r="G66" s="40">
        <f>G67</f>
        <v>1000</v>
      </c>
      <c r="H66" s="40">
        <v>0</v>
      </c>
      <c r="I66" s="114">
        <f t="shared" si="1"/>
        <v>0</v>
      </c>
    </row>
    <row r="67" spans="1:9" ht="27.75" customHeight="1">
      <c r="A67" s="90" t="s">
        <v>237</v>
      </c>
      <c r="B67" s="38" t="s">
        <v>64</v>
      </c>
      <c r="C67" s="38" t="s">
        <v>100</v>
      </c>
      <c r="D67" s="38" t="s">
        <v>97</v>
      </c>
      <c r="E67" s="34" t="s">
        <v>245</v>
      </c>
      <c r="F67" s="34">
        <v>200</v>
      </c>
      <c r="G67" s="40">
        <v>1000</v>
      </c>
      <c r="H67" s="116">
        <v>0</v>
      </c>
      <c r="I67" s="114">
        <f t="shared" si="1"/>
        <v>0</v>
      </c>
    </row>
    <row r="68" spans="1:9" ht="13.5">
      <c r="A68" s="95" t="s">
        <v>112</v>
      </c>
      <c r="B68" s="44">
        <v>303</v>
      </c>
      <c r="C68" s="44" t="s">
        <v>113</v>
      </c>
      <c r="D68" s="108"/>
      <c r="E68" s="102"/>
      <c r="F68" s="102"/>
      <c r="G68" s="43">
        <f>G69+G84</f>
        <v>479930</v>
      </c>
      <c r="H68" s="116">
        <f>H69+H84</f>
        <v>290937.22</v>
      </c>
      <c r="I68" s="114">
        <f t="shared" si="1"/>
        <v>60.62076136103182</v>
      </c>
    </row>
    <row r="69" spans="1:9" ht="13.5">
      <c r="A69" s="90" t="s">
        <v>114</v>
      </c>
      <c r="B69" s="45">
        <v>303</v>
      </c>
      <c r="C69" s="45" t="s">
        <v>113</v>
      </c>
      <c r="D69" s="45" t="s">
        <v>62</v>
      </c>
      <c r="E69" s="50"/>
      <c r="F69" s="50"/>
      <c r="G69" s="40">
        <f>G74+G78</f>
        <v>62000</v>
      </c>
      <c r="H69" s="116">
        <f>H77+H81+H83</f>
        <v>50438</v>
      </c>
      <c r="I69" s="114">
        <f aca="true" t="shared" si="3" ref="I69:I121">H69/G69*100</f>
        <v>81.35161290322581</v>
      </c>
    </row>
    <row r="70" spans="1:9" ht="33.75" customHeight="1" hidden="1">
      <c r="A70" s="90" t="s">
        <v>90</v>
      </c>
      <c r="B70" s="45">
        <v>303</v>
      </c>
      <c r="C70" s="45" t="s">
        <v>113</v>
      </c>
      <c r="D70" s="45" t="s">
        <v>62</v>
      </c>
      <c r="E70" s="35" t="s">
        <v>91</v>
      </c>
      <c r="F70" s="35"/>
      <c r="G70" s="40">
        <f>G71</f>
        <v>0</v>
      </c>
      <c r="H70" s="116">
        <v>47638</v>
      </c>
      <c r="I70" s="114" t="e">
        <f t="shared" si="3"/>
        <v>#DIV/0!</v>
      </c>
    </row>
    <row r="71" spans="1:9" ht="54.75" hidden="1">
      <c r="A71" s="109" t="s">
        <v>115</v>
      </c>
      <c r="B71" s="45">
        <v>303</v>
      </c>
      <c r="C71" s="45" t="s">
        <v>113</v>
      </c>
      <c r="D71" s="45" t="s">
        <v>62</v>
      </c>
      <c r="E71" s="35" t="s">
        <v>116</v>
      </c>
      <c r="F71" s="35"/>
      <c r="G71" s="40">
        <f>G72</f>
        <v>0</v>
      </c>
      <c r="H71" s="116">
        <f>H72</f>
        <v>50438</v>
      </c>
      <c r="I71" s="114" t="e">
        <f t="shared" si="3"/>
        <v>#DIV/0!</v>
      </c>
    </row>
    <row r="72" spans="1:9" ht="13.5" hidden="1">
      <c r="A72" s="90" t="s">
        <v>117</v>
      </c>
      <c r="B72" s="45">
        <v>303</v>
      </c>
      <c r="C72" s="45" t="s">
        <v>113</v>
      </c>
      <c r="D72" s="45" t="s">
        <v>62</v>
      </c>
      <c r="E72" s="35" t="s">
        <v>118</v>
      </c>
      <c r="F72" s="50"/>
      <c r="G72" s="40">
        <f>G73</f>
        <v>0</v>
      </c>
      <c r="H72" s="116">
        <f>H73</f>
        <v>50438</v>
      </c>
      <c r="I72" s="114" t="e">
        <f t="shared" si="3"/>
        <v>#DIV/0!</v>
      </c>
    </row>
    <row r="73" spans="1:9" ht="41.25" customHeight="1" hidden="1">
      <c r="A73" s="90" t="s">
        <v>74</v>
      </c>
      <c r="B73" s="38">
        <v>303</v>
      </c>
      <c r="C73" s="45" t="s">
        <v>113</v>
      </c>
      <c r="D73" s="45" t="s">
        <v>62</v>
      </c>
      <c r="E73" s="35" t="s">
        <v>118</v>
      </c>
      <c r="F73" s="34">
        <v>200</v>
      </c>
      <c r="G73" s="40"/>
      <c r="H73" s="116">
        <f>H74</f>
        <v>50438</v>
      </c>
      <c r="I73" s="114" t="e">
        <f t="shared" si="3"/>
        <v>#DIV/0!</v>
      </c>
    </row>
    <row r="74" spans="1:9" ht="25.5" customHeight="1">
      <c r="A74" s="90" t="s">
        <v>90</v>
      </c>
      <c r="B74" s="38" t="s">
        <v>64</v>
      </c>
      <c r="C74" s="45" t="s">
        <v>113</v>
      </c>
      <c r="D74" s="45" t="s">
        <v>62</v>
      </c>
      <c r="E74" s="35" t="s">
        <v>91</v>
      </c>
      <c r="F74" s="34"/>
      <c r="G74" s="40">
        <f aca="true" t="shared" si="4" ref="G74:H76">G75</f>
        <v>60000</v>
      </c>
      <c r="H74" s="116">
        <f t="shared" si="4"/>
        <v>50438</v>
      </c>
      <c r="I74" s="114">
        <f t="shared" si="3"/>
        <v>84.06333333333333</v>
      </c>
    </row>
    <row r="75" spans="1:9" ht="54.75">
      <c r="A75" s="67" t="s">
        <v>115</v>
      </c>
      <c r="B75" s="41" t="s">
        <v>64</v>
      </c>
      <c r="C75" s="41" t="s">
        <v>113</v>
      </c>
      <c r="D75" s="41" t="s">
        <v>62</v>
      </c>
      <c r="E75" s="42" t="s">
        <v>116</v>
      </c>
      <c r="F75" s="34"/>
      <c r="G75" s="40">
        <f t="shared" si="4"/>
        <v>60000</v>
      </c>
      <c r="H75" s="116">
        <f t="shared" si="4"/>
        <v>50438</v>
      </c>
      <c r="I75" s="114">
        <f t="shared" si="3"/>
        <v>84.06333333333333</v>
      </c>
    </row>
    <row r="76" spans="1:9" ht="13.5">
      <c r="A76" s="67" t="s">
        <v>117</v>
      </c>
      <c r="B76" s="41" t="s">
        <v>64</v>
      </c>
      <c r="C76" s="41" t="s">
        <v>113</v>
      </c>
      <c r="D76" s="41" t="s">
        <v>62</v>
      </c>
      <c r="E76" s="42" t="s">
        <v>118</v>
      </c>
      <c r="F76" s="34"/>
      <c r="G76" s="40">
        <f t="shared" si="4"/>
        <v>60000</v>
      </c>
      <c r="H76" s="116">
        <f t="shared" si="4"/>
        <v>50438</v>
      </c>
      <c r="I76" s="114">
        <f t="shared" si="3"/>
        <v>84.06333333333333</v>
      </c>
    </row>
    <row r="77" spans="1:9" ht="27" customHeight="1">
      <c r="A77" s="67" t="s">
        <v>237</v>
      </c>
      <c r="B77" s="41" t="s">
        <v>64</v>
      </c>
      <c r="C77" s="41" t="s">
        <v>113</v>
      </c>
      <c r="D77" s="41" t="s">
        <v>62</v>
      </c>
      <c r="E77" s="42" t="s">
        <v>118</v>
      </c>
      <c r="F77" s="34">
        <v>200</v>
      </c>
      <c r="G77" s="40">
        <v>60000</v>
      </c>
      <c r="H77" s="116">
        <v>50438</v>
      </c>
      <c r="I77" s="114">
        <f t="shared" si="3"/>
        <v>84.06333333333333</v>
      </c>
    </row>
    <row r="78" spans="1:9" ht="27">
      <c r="A78" s="67" t="s">
        <v>133</v>
      </c>
      <c r="B78" s="41">
        <v>303</v>
      </c>
      <c r="C78" s="41" t="s">
        <v>113</v>
      </c>
      <c r="D78" s="41" t="s">
        <v>62</v>
      </c>
      <c r="E78" s="42" t="s">
        <v>134</v>
      </c>
      <c r="F78" s="34"/>
      <c r="G78" s="40">
        <f>G79</f>
        <v>2000</v>
      </c>
      <c r="H78" s="40">
        <f>H81</f>
        <v>0</v>
      </c>
      <c r="I78" s="114">
        <f t="shared" si="3"/>
        <v>0</v>
      </c>
    </row>
    <row r="79" spans="1:9" ht="27">
      <c r="A79" s="67" t="s">
        <v>246</v>
      </c>
      <c r="B79" s="41">
        <v>303</v>
      </c>
      <c r="C79" s="41" t="s">
        <v>113</v>
      </c>
      <c r="D79" s="41" t="s">
        <v>62</v>
      </c>
      <c r="E79" s="42" t="s">
        <v>247</v>
      </c>
      <c r="F79" s="34"/>
      <c r="G79" s="40">
        <f>G80+G82</f>
        <v>2000</v>
      </c>
      <c r="H79" s="116">
        <f>H80</f>
        <v>0</v>
      </c>
      <c r="I79" s="114">
        <f t="shared" si="3"/>
        <v>0</v>
      </c>
    </row>
    <row r="80" spans="1:9" ht="27">
      <c r="A80" s="67" t="s">
        <v>248</v>
      </c>
      <c r="B80" s="41">
        <v>303</v>
      </c>
      <c r="C80" s="41" t="s">
        <v>113</v>
      </c>
      <c r="D80" s="41" t="s">
        <v>62</v>
      </c>
      <c r="E80" s="42" t="s">
        <v>249</v>
      </c>
      <c r="F80" s="34"/>
      <c r="G80" s="40">
        <f>G81</f>
        <v>1000</v>
      </c>
      <c r="H80" s="116">
        <f>H81</f>
        <v>0</v>
      </c>
      <c r="I80" s="114">
        <f t="shared" si="3"/>
        <v>0</v>
      </c>
    </row>
    <row r="81" spans="1:9" ht="27">
      <c r="A81" s="67" t="s">
        <v>237</v>
      </c>
      <c r="B81" s="41">
        <v>303</v>
      </c>
      <c r="C81" s="41" t="s">
        <v>113</v>
      </c>
      <c r="D81" s="41" t="s">
        <v>62</v>
      </c>
      <c r="E81" s="42" t="s">
        <v>249</v>
      </c>
      <c r="F81" s="34">
        <v>200</v>
      </c>
      <c r="G81" s="40">
        <v>1000</v>
      </c>
      <c r="H81" s="116">
        <v>0</v>
      </c>
      <c r="I81" s="114">
        <f t="shared" si="3"/>
        <v>0</v>
      </c>
    </row>
    <row r="82" spans="1:9" ht="13.5">
      <c r="A82" s="67" t="s">
        <v>250</v>
      </c>
      <c r="B82" s="41" t="s">
        <v>64</v>
      </c>
      <c r="C82" s="41" t="s">
        <v>113</v>
      </c>
      <c r="D82" s="41" t="s">
        <v>62</v>
      </c>
      <c r="E82" s="42" t="s">
        <v>251</v>
      </c>
      <c r="F82" s="34"/>
      <c r="G82" s="40">
        <f>G83</f>
        <v>1000</v>
      </c>
      <c r="H82" s="116">
        <f>H83</f>
        <v>0</v>
      </c>
      <c r="I82" s="114">
        <f t="shared" si="3"/>
        <v>0</v>
      </c>
    </row>
    <row r="83" spans="1:9" ht="30.75" customHeight="1">
      <c r="A83" s="67" t="s">
        <v>237</v>
      </c>
      <c r="B83" s="41" t="s">
        <v>64</v>
      </c>
      <c r="C83" s="41" t="s">
        <v>113</v>
      </c>
      <c r="D83" s="41" t="s">
        <v>62</v>
      </c>
      <c r="E83" s="42" t="s">
        <v>251</v>
      </c>
      <c r="F83" s="34">
        <v>200</v>
      </c>
      <c r="G83" s="40">
        <v>1000</v>
      </c>
      <c r="H83" s="116">
        <v>0</v>
      </c>
      <c r="I83" s="114">
        <f t="shared" si="3"/>
        <v>0</v>
      </c>
    </row>
    <row r="84" spans="1:9" ht="27">
      <c r="A84" s="90" t="s">
        <v>119</v>
      </c>
      <c r="B84" s="45">
        <v>303</v>
      </c>
      <c r="C84" s="38" t="s">
        <v>113</v>
      </c>
      <c r="D84" s="38" t="s">
        <v>70</v>
      </c>
      <c r="E84" s="42"/>
      <c r="F84" s="34"/>
      <c r="G84" s="40">
        <f>G85+G90+G111</f>
        <v>417930</v>
      </c>
      <c r="H84" s="40">
        <f>H85+H90+H111</f>
        <v>240499.22</v>
      </c>
      <c r="I84" s="114">
        <f t="shared" si="3"/>
        <v>57.5453353432393</v>
      </c>
    </row>
    <row r="85" spans="1:9" ht="41.25" hidden="1">
      <c r="A85" s="103" t="s">
        <v>90</v>
      </c>
      <c r="B85" s="38" t="s">
        <v>64</v>
      </c>
      <c r="C85" s="38" t="s">
        <v>113</v>
      </c>
      <c r="D85" s="38" t="s">
        <v>70</v>
      </c>
      <c r="E85" s="34" t="s">
        <v>91</v>
      </c>
      <c r="F85" s="34"/>
      <c r="G85" s="40">
        <f>G86</f>
        <v>392980</v>
      </c>
      <c r="H85" s="116">
        <f>H86</f>
        <v>215556.73</v>
      </c>
      <c r="I85" s="114">
        <f t="shared" si="3"/>
        <v>54.85183215430811</v>
      </c>
    </row>
    <row r="86" spans="1:9" ht="41.25">
      <c r="A86" s="94" t="s">
        <v>92</v>
      </c>
      <c r="B86" s="38" t="s">
        <v>64</v>
      </c>
      <c r="C86" s="38" t="s">
        <v>113</v>
      </c>
      <c r="D86" s="38" t="s">
        <v>70</v>
      </c>
      <c r="E86" s="34" t="s">
        <v>93</v>
      </c>
      <c r="F86" s="34"/>
      <c r="G86" s="40">
        <f>G87</f>
        <v>392980</v>
      </c>
      <c r="H86" s="116">
        <f>H87</f>
        <v>215556.73</v>
      </c>
      <c r="I86" s="114">
        <f t="shared" si="3"/>
        <v>54.85183215430811</v>
      </c>
    </row>
    <row r="87" spans="1:9" ht="27.75" customHeight="1">
      <c r="A87" s="103" t="s">
        <v>45</v>
      </c>
      <c r="B87" s="38" t="s">
        <v>64</v>
      </c>
      <c r="C87" s="38" t="s">
        <v>113</v>
      </c>
      <c r="D87" s="38" t="s">
        <v>70</v>
      </c>
      <c r="E87" s="34" t="s">
        <v>94</v>
      </c>
      <c r="F87" s="34"/>
      <c r="G87" s="40">
        <f>G88+G89</f>
        <v>392980</v>
      </c>
      <c r="H87" s="116">
        <f>H88+H89</f>
        <v>215556.73</v>
      </c>
      <c r="I87" s="114">
        <f t="shared" si="3"/>
        <v>54.85183215430811</v>
      </c>
    </row>
    <row r="88" spans="1:9" ht="96">
      <c r="A88" s="90" t="s">
        <v>42</v>
      </c>
      <c r="B88" s="38" t="s">
        <v>64</v>
      </c>
      <c r="C88" s="38" t="s">
        <v>113</v>
      </c>
      <c r="D88" s="38" t="s">
        <v>70</v>
      </c>
      <c r="E88" s="34" t="s">
        <v>94</v>
      </c>
      <c r="F88" s="34">
        <v>100</v>
      </c>
      <c r="G88" s="40">
        <v>302980</v>
      </c>
      <c r="H88" s="116">
        <v>134075.35</v>
      </c>
      <c r="I88" s="114">
        <f t="shared" si="3"/>
        <v>44.25221136708694</v>
      </c>
    </row>
    <row r="89" spans="1:9" ht="32.25" customHeight="1">
      <c r="A89" s="90" t="s">
        <v>237</v>
      </c>
      <c r="B89" s="38" t="s">
        <v>64</v>
      </c>
      <c r="C89" s="38" t="s">
        <v>113</v>
      </c>
      <c r="D89" s="38" t="s">
        <v>70</v>
      </c>
      <c r="E89" s="34" t="s">
        <v>94</v>
      </c>
      <c r="F89" s="34">
        <v>200</v>
      </c>
      <c r="G89" s="40">
        <v>90000</v>
      </c>
      <c r="H89" s="116">
        <v>81481.38</v>
      </c>
      <c r="I89" s="114">
        <f t="shared" si="3"/>
        <v>90.53486666666667</v>
      </c>
    </row>
    <row r="90" spans="1:9" ht="45" customHeight="1">
      <c r="A90" s="90" t="s">
        <v>252</v>
      </c>
      <c r="B90" s="38">
        <v>303</v>
      </c>
      <c r="C90" s="38" t="s">
        <v>113</v>
      </c>
      <c r="D90" s="38" t="s">
        <v>70</v>
      </c>
      <c r="E90" s="34" t="s">
        <v>120</v>
      </c>
      <c r="F90" s="34"/>
      <c r="G90" s="40">
        <f aca="true" t="shared" si="5" ref="G90:H92">G91</f>
        <v>1500</v>
      </c>
      <c r="H90" s="116">
        <f t="shared" si="5"/>
        <v>1500</v>
      </c>
      <c r="I90" s="114">
        <f t="shared" si="3"/>
        <v>100</v>
      </c>
    </row>
    <row r="91" spans="1:9" ht="24" customHeight="1">
      <c r="A91" s="90" t="s">
        <v>121</v>
      </c>
      <c r="B91" s="50">
        <v>303</v>
      </c>
      <c r="C91" s="38" t="s">
        <v>113</v>
      </c>
      <c r="D91" s="38" t="s">
        <v>70</v>
      </c>
      <c r="E91" s="34" t="s">
        <v>122</v>
      </c>
      <c r="F91" s="34"/>
      <c r="G91" s="40">
        <f t="shared" si="5"/>
        <v>1500</v>
      </c>
      <c r="H91" s="116">
        <f t="shared" si="5"/>
        <v>1500</v>
      </c>
      <c r="I91" s="114">
        <f t="shared" si="3"/>
        <v>100</v>
      </c>
    </row>
    <row r="92" spans="1:9" ht="41.25" customHeight="1">
      <c r="A92" s="90" t="s">
        <v>123</v>
      </c>
      <c r="B92" s="38" t="s">
        <v>64</v>
      </c>
      <c r="C92" s="38" t="s">
        <v>113</v>
      </c>
      <c r="D92" s="38" t="s">
        <v>70</v>
      </c>
      <c r="E92" s="34" t="s">
        <v>124</v>
      </c>
      <c r="F92" s="38"/>
      <c r="G92" s="40">
        <f t="shared" si="5"/>
        <v>1500</v>
      </c>
      <c r="H92" s="116">
        <f t="shared" si="5"/>
        <v>1500</v>
      </c>
      <c r="I92" s="114">
        <f t="shared" si="3"/>
        <v>100</v>
      </c>
    </row>
    <row r="93" spans="1:9" ht="40.5" customHeight="1">
      <c r="A93" s="90" t="s">
        <v>237</v>
      </c>
      <c r="B93" s="38" t="s">
        <v>64</v>
      </c>
      <c r="C93" s="38" t="s">
        <v>113</v>
      </c>
      <c r="D93" s="38" t="s">
        <v>70</v>
      </c>
      <c r="E93" s="34" t="s">
        <v>124</v>
      </c>
      <c r="F93" s="34">
        <v>200</v>
      </c>
      <c r="G93" s="40">
        <v>1500</v>
      </c>
      <c r="H93" s="116">
        <v>1500</v>
      </c>
      <c r="I93" s="114">
        <f t="shared" si="3"/>
        <v>100</v>
      </c>
    </row>
    <row r="94" spans="1:9" ht="52.5" customHeight="1" hidden="1">
      <c r="A94" s="90" t="s">
        <v>125</v>
      </c>
      <c r="B94" s="38" t="s">
        <v>64</v>
      </c>
      <c r="C94" s="38" t="s">
        <v>113</v>
      </c>
      <c r="D94" s="38" t="s">
        <v>70</v>
      </c>
      <c r="E94" s="34" t="s">
        <v>126</v>
      </c>
      <c r="F94" s="34"/>
      <c r="G94" s="40">
        <f>G95</f>
        <v>4000</v>
      </c>
      <c r="H94" s="116">
        <f>H95</f>
        <v>442199.07</v>
      </c>
      <c r="I94" s="114">
        <f t="shared" si="3"/>
        <v>11054.97675</v>
      </c>
    </row>
    <row r="95" spans="1:9" ht="24" customHeight="1" hidden="1">
      <c r="A95" s="90" t="s">
        <v>127</v>
      </c>
      <c r="B95" s="38">
        <v>303</v>
      </c>
      <c r="C95" s="38" t="s">
        <v>113</v>
      </c>
      <c r="D95" s="38" t="s">
        <v>70</v>
      </c>
      <c r="E95" s="34" t="s">
        <v>128</v>
      </c>
      <c r="F95" s="34"/>
      <c r="G95" s="40">
        <f>G96</f>
        <v>4000</v>
      </c>
      <c r="H95" s="116">
        <v>442199.07</v>
      </c>
      <c r="I95" s="114">
        <f t="shared" si="3"/>
        <v>11054.97675</v>
      </c>
    </row>
    <row r="96" spans="1:9" s="115" customFormat="1" ht="41.25" hidden="1">
      <c r="A96" s="90" t="s">
        <v>129</v>
      </c>
      <c r="B96" s="38">
        <v>303</v>
      </c>
      <c r="C96" s="38" t="s">
        <v>113</v>
      </c>
      <c r="D96" s="38" t="s">
        <v>70</v>
      </c>
      <c r="E96" s="34" t="s">
        <v>130</v>
      </c>
      <c r="F96" s="34"/>
      <c r="G96" s="40">
        <f>G97</f>
        <v>4000</v>
      </c>
      <c r="H96" s="118">
        <f>H97</f>
        <v>83401.68</v>
      </c>
      <c r="I96" s="114">
        <f t="shared" si="3"/>
        <v>2085.042</v>
      </c>
    </row>
    <row r="97" spans="1:9" ht="41.25" hidden="1">
      <c r="A97" s="90" t="s">
        <v>74</v>
      </c>
      <c r="B97" s="38">
        <v>303</v>
      </c>
      <c r="C97" s="38" t="s">
        <v>113</v>
      </c>
      <c r="D97" s="38" t="s">
        <v>70</v>
      </c>
      <c r="E97" s="34" t="s">
        <v>130</v>
      </c>
      <c r="F97" s="34">
        <v>244</v>
      </c>
      <c r="G97" s="40">
        <v>4000</v>
      </c>
      <c r="H97" s="116">
        <f>H98</f>
        <v>83401.68</v>
      </c>
      <c r="I97" s="114">
        <f t="shared" si="3"/>
        <v>2085.042</v>
      </c>
    </row>
    <row r="98" spans="1:9" ht="33" customHeight="1" hidden="1">
      <c r="A98" s="90" t="s">
        <v>131</v>
      </c>
      <c r="B98" s="38">
        <v>303</v>
      </c>
      <c r="C98" s="38">
        <v>10</v>
      </c>
      <c r="D98" s="38"/>
      <c r="E98" s="34"/>
      <c r="F98" s="34"/>
      <c r="G98" s="40">
        <f>G99</f>
        <v>0</v>
      </c>
      <c r="H98" s="116">
        <f>H99</f>
        <v>83401.68</v>
      </c>
      <c r="I98" s="114" t="e">
        <f t="shared" si="3"/>
        <v>#DIV/0!</v>
      </c>
    </row>
    <row r="99" spans="1:9" ht="33" customHeight="1" hidden="1">
      <c r="A99" s="90" t="s">
        <v>132</v>
      </c>
      <c r="B99" s="38">
        <v>303</v>
      </c>
      <c r="C99" s="38">
        <v>10</v>
      </c>
      <c r="D99" s="38" t="s">
        <v>62</v>
      </c>
      <c r="E99" s="34"/>
      <c r="F99" s="34"/>
      <c r="G99" s="40">
        <f>G100</f>
        <v>0</v>
      </c>
      <c r="H99" s="116">
        <f>H100</f>
        <v>83401.68</v>
      </c>
      <c r="I99" s="114" t="e">
        <f t="shared" si="3"/>
        <v>#DIV/0!</v>
      </c>
    </row>
    <row r="100" spans="1:9" ht="33" customHeight="1" hidden="1">
      <c r="A100" s="90" t="s">
        <v>133</v>
      </c>
      <c r="B100" s="38">
        <v>303</v>
      </c>
      <c r="C100" s="38">
        <v>10</v>
      </c>
      <c r="D100" s="38" t="s">
        <v>62</v>
      </c>
      <c r="E100" s="34" t="s">
        <v>134</v>
      </c>
      <c r="F100" s="34"/>
      <c r="G100" s="40">
        <f>G101</f>
        <v>0</v>
      </c>
      <c r="H100" s="116">
        <f>H102</f>
        <v>83401.68</v>
      </c>
      <c r="I100" s="114" t="e">
        <f t="shared" si="3"/>
        <v>#DIV/0!</v>
      </c>
    </row>
    <row r="101" spans="1:9" ht="33" customHeight="1" hidden="1">
      <c r="A101" s="90" t="s">
        <v>135</v>
      </c>
      <c r="B101" s="38">
        <v>303</v>
      </c>
      <c r="C101" s="38">
        <v>10</v>
      </c>
      <c r="D101" s="38" t="s">
        <v>62</v>
      </c>
      <c r="E101" s="34" t="s">
        <v>136</v>
      </c>
      <c r="F101" s="34"/>
      <c r="G101" s="40">
        <f>G102</f>
        <v>0</v>
      </c>
      <c r="H101" s="116"/>
      <c r="I101" s="114" t="e">
        <f t="shared" si="3"/>
        <v>#DIV/0!</v>
      </c>
    </row>
    <row r="102" spans="1:9" ht="33" customHeight="1" hidden="1">
      <c r="A102" s="90" t="s">
        <v>49</v>
      </c>
      <c r="B102" s="38">
        <v>303</v>
      </c>
      <c r="C102" s="38">
        <v>10</v>
      </c>
      <c r="D102" s="38" t="s">
        <v>62</v>
      </c>
      <c r="E102" s="34" t="s">
        <v>137</v>
      </c>
      <c r="F102" s="34"/>
      <c r="G102" s="40">
        <f>G103+G104</f>
        <v>0</v>
      </c>
      <c r="H102" s="116">
        <v>83401.68</v>
      </c>
      <c r="I102" s="114" t="e">
        <f t="shared" si="3"/>
        <v>#DIV/0!</v>
      </c>
    </row>
    <row r="103" spans="1:9" s="115" customFormat="1" ht="33" customHeight="1" hidden="1">
      <c r="A103" s="67" t="s">
        <v>74</v>
      </c>
      <c r="B103" s="41">
        <v>303</v>
      </c>
      <c r="C103" s="41">
        <v>10</v>
      </c>
      <c r="D103" s="41" t="s">
        <v>62</v>
      </c>
      <c r="E103" s="42" t="s">
        <v>137</v>
      </c>
      <c r="F103" s="42">
        <v>200</v>
      </c>
      <c r="G103" s="40"/>
      <c r="H103" s="118">
        <f>H104</f>
        <v>46800</v>
      </c>
      <c r="I103" s="114" t="e">
        <f t="shared" si="3"/>
        <v>#DIV/0!</v>
      </c>
    </row>
    <row r="104" spans="1:9" ht="33" customHeight="1" hidden="1">
      <c r="A104" s="90" t="s">
        <v>36</v>
      </c>
      <c r="B104" s="38">
        <v>303</v>
      </c>
      <c r="C104" s="38">
        <v>10</v>
      </c>
      <c r="D104" s="38" t="s">
        <v>62</v>
      </c>
      <c r="E104" s="34" t="s">
        <v>137</v>
      </c>
      <c r="F104" s="34">
        <v>300</v>
      </c>
      <c r="G104" s="40"/>
      <c r="H104" s="116">
        <f>H105</f>
        <v>46800</v>
      </c>
      <c r="I104" s="114" t="e">
        <f t="shared" si="3"/>
        <v>#DIV/0!</v>
      </c>
    </row>
    <row r="105" spans="1:9" ht="54.75" hidden="1">
      <c r="A105" s="95" t="s">
        <v>138</v>
      </c>
      <c r="B105" s="36" t="s">
        <v>64</v>
      </c>
      <c r="C105" s="36" t="s">
        <v>139</v>
      </c>
      <c r="D105" s="36"/>
      <c r="E105" s="33"/>
      <c r="F105" s="33"/>
      <c r="G105" s="43">
        <f>G106</f>
        <v>46800</v>
      </c>
      <c r="H105" s="116">
        <f>H106</f>
        <v>46800</v>
      </c>
      <c r="I105" s="114">
        <f t="shared" si="3"/>
        <v>100</v>
      </c>
    </row>
    <row r="106" spans="1:9" ht="13.5" hidden="1">
      <c r="A106" s="90" t="s">
        <v>235</v>
      </c>
      <c r="B106" s="38" t="s">
        <v>64</v>
      </c>
      <c r="C106" s="38" t="s">
        <v>139</v>
      </c>
      <c r="D106" s="38" t="s">
        <v>97</v>
      </c>
      <c r="E106" s="34"/>
      <c r="F106" s="34"/>
      <c r="G106" s="40">
        <f>G107</f>
        <v>46800</v>
      </c>
      <c r="H106" s="116">
        <f>H107</f>
        <v>46800</v>
      </c>
      <c r="I106" s="114">
        <f t="shared" si="3"/>
        <v>100</v>
      </c>
    </row>
    <row r="107" spans="1:9" ht="54.75" hidden="1">
      <c r="A107" s="90" t="s">
        <v>138</v>
      </c>
      <c r="B107" s="38" t="s">
        <v>64</v>
      </c>
      <c r="C107" s="38" t="s">
        <v>139</v>
      </c>
      <c r="D107" s="38" t="s">
        <v>97</v>
      </c>
      <c r="E107" s="46" t="s">
        <v>140</v>
      </c>
      <c r="F107" s="34"/>
      <c r="G107" s="40">
        <f>G108</f>
        <v>46800</v>
      </c>
      <c r="H107" s="116">
        <f>H108</f>
        <v>46800</v>
      </c>
      <c r="I107" s="114">
        <f t="shared" si="3"/>
        <v>100</v>
      </c>
    </row>
    <row r="108" spans="1:9" ht="27" hidden="1">
      <c r="A108" s="99" t="s">
        <v>141</v>
      </c>
      <c r="B108" s="38" t="s">
        <v>64</v>
      </c>
      <c r="C108" s="38" t="s">
        <v>139</v>
      </c>
      <c r="D108" s="38" t="s">
        <v>97</v>
      </c>
      <c r="E108" s="34" t="s">
        <v>142</v>
      </c>
      <c r="F108" s="34"/>
      <c r="G108" s="40">
        <f>G109</f>
        <v>46800</v>
      </c>
      <c r="H108" s="116">
        <v>46800</v>
      </c>
      <c r="I108" s="114">
        <f t="shared" si="3"/>
        <v>100</v>
      </c>
    </row>
    <row r="109" spans="1:9" ht="138" hidden="1">
      <c r="A109" s="90" t="s">
        <v>50</v>
      </c>
      <c r="B109" s="38" t="s">
        <v>64</v>
      </c>
      <c r="C109" s="38" t="s">
        <v>139</v>
      </c>
      <c r="D109" s="38" t="s">
        <v>97</v>
      </c>
      <c r="E109" s="34" t="s">
        <v>143</v>
      </c>
      <c r="F109" s="34"/>
      <c r="G109" s="40">
        <f>G110</f>
        <v>46800</v>
      </c>
      <c r="H109" s="43">
        <f>H4+H40+H47+H65+H103</f>
        <v>990380.95</v>
      </c>
      <c r="I109" s="114">
        <f t="shared" si="3"/>
        <v>2116.198611111111</v>
      </c>
    </row>
    <row r="110" spans="1:9" ht="13.5" hidden="1">
      <c r="A110" s="90" t="s">
        <v>22</v>
      </c>
      <c r="B110" s="38" t="s">
        <v>64</v>
      </c>
      <c r="C110" s="38" t="s">
        <v>139</v>
      </c>
      <c r="D110" s="38" t="s">
        <v>97</v>
      </c>
      <c r="E110" s="34" t="s">
        <v>143</v>
      </c>
      <c r="F110" s="34">
        <v>540</v>
      </c>
      <c r="G110" s="40">
        <v>46800</v>
      </c>
      <c r="H110" s="119"/>
      <c r="I110" s="114">
        <f t="shared" si="3"/>
        <v>0</v>
      </c>
    </row>
    <row r="111" spans="1:9" ht="116.25" customHeight="1">
      <c r="A111" s="90" t="s">
        <v>253</v>
      </c>
      <c r="B111" s="38" t="s">
        <v>64</v>
      </c>
      <c r="C111" s="38" t="s">
        <v>113</v>
      </c>
      <c r="D111" s="38" t="s">
        <v>70</v>
      </c>
      <c r="E111" s="34" t="s">
        <v>126</v>
      </c>
      <c r="F111" s="34"/>
      <c r="G111" s="40">
        <f aca="true" t="shared" si="6" ref="G111:H113">G112</f>
        <v>23450</v>
      </c>
      <c r="H111" s="120">
        <f t="shared" si="6"/>
        <v>23442.49</v>
      </c>
      <c r="I111" s="114">
        <f t="shared" si="3"/>
        <v>99.96797441364606</v>
      </c>
    </row>
    <row r="112" spans="1:9" ht="170.25" customHeight="1">
      <c r="A112" s="90" t="s">
        <v>254</v>
      </c>
      <c r="B112" s="38" t="s">
        <v>64</v>
      </c>
      <c r="C112" s="38" t="s">
        <v>113</v>
      </c>
      <c r="D112" s="38" t="s">
        <v>70</v>
      </c>
      <c r="E112" s="34" t="s">
        <v>128</v>
      </c>
      <c r="F112" s="34"/>
      <c r="G112" s="40">
        <f t="shared" si="6"/>
        <v>23450</v>
      </c>
      <c r="H112" s="120">
        <f t="shared" si="6"/>
        <v>23442.49</v>
      </c>
      <c r="I112" s="114">
        <f t="shared" si="3"/>
        <v>99.96797441364606</v>
      </c>
    </row>
    <row r="113" spans="1:9" ht="54.75">
      <c r="A113" s="90" t="s">
        <v>201</v>
      </c>
      <c r="B113" s="38" t="s">
        <v>64</v>
      </c>
      <c r="C113" s="38" t="s">
        <v>113</v>
      </c>
      <c r="D113" s="38" t="s">
        <v>70</v>
      </c>
      <c r="E113" s="34" t="s">
        <v>130</v>
      </c>
      <c r="F113" s="34"/>
      <c r="G113" s="40">
        <f t="shared" si="6"/>
        <v>23450</v>
      </c>
      <c r="H113" s="120">
        <f t="shared" si="6"/>
        <v>23442.49</v>
      </c>
      <c r="I113" s="114">
        <f t="shared" si="3"/>
        <v>99.96797441364606</v>
      </c>
    </row>
    <row r="114" spans="1:9" ht="27">
      <c r="A114" s="90" t="s">
        <v>237</v>
      </c>
      <c r="B114" s="38" t="s">
        <v>64</v>
      </c>
      <c r="C114" s="38" t="s">
        <v>113</v>
      </c>
      <c r="D114" s="38" t="s">
        <v>70</v>
      </c>
      <c r="E114" s="34" t="s">
        <v>130</v>
      </c>
      <c r="F114" s="34">
        <v>200</v>
      </c>
      <c r="G114" s="40">
        <v>23450</v>
      </c>
      <c r="H114" s="120">
        <v>23442.49</v>
      </c>
      <c r="I114" s="114">
        <f t="shared" si="3"/>
        <v>99.96797441364606</v>
      </c>
    </row>
    <row r="115" spans="1:9" ht="13.5">
      <c r="A115" s="95" t="s">
        <v>255</v>
      </c>
      <c r="B115" s="36" t="s">
        <v>64</v>
      </c>
      <c r="C115" s="36" t="s">
        <v>239</v>
      </c>
      <c r="D115" s="38"/>
      <c r="E115" s="34"/>
      <c r="F115" s="34"/>
      <c r="G115" s="40">
        <f aca="true" t="shared" si="7" ref="G115:H119">G116</f>
        <v>33860</v>
      </c>
      <c r="H115" s="120">
        <f t="shared" si="7"/>
        <v>30851.51</v>
      </c>
      <c r="I115" s="114">
        <f t="shared" si="3"/>
        <v>91.11491435321913</v>
      </c>
    </row>
    <row r="116" spans="1:9" ht="13.5">
      <c r="A116" s="90" t="s">
        <v>256</v>
      </c>
      <c r="B116" s="38" t="s">
        <v>64</v>
      </c>
      <c r="C116" s="38" t="s">
        <v>239</v>
      </c>
      <c r="D116" s="38" t="s">
        <v>65</v>
      </c>
      <c r="E116" s="34"/>
      <c r="F116" s="34"/>
      <c r="G116" s="40">
        <f t="shared" si="7"/>
        <v>33860</v>
      </c>
      <c r="H116" s="120">
        <f t="shared" si="7"/>
        <v>30851.51</v>
      </c>
      <c r="I116" s="114">
        <f t="shared" si="3"/>
        <v>91.11491435321913</v>
      </c>
    </row>
    <row r="117" spans="1:9" ht="27">
      <c r="A117" s="90" t="s">
        <v>133</v>
      </c>
      <c r="B117" s="38" t="s">
        <v>64</v>
      </c>
      <c r="C117" s="38" t="s">
        <v>239</v>
      </c>
      <c r="D117" s="38" t="s">
        <v>65</v>
      </c>
      <c r="E117" s="34" t="s">
        <v>134</v>
      </c>
      <c r="F117" s="34"/>
      <c r="G117" s="40">
        <f t="shared" si="7"/>
        <v>33860</v>
      </c>
      <c r="H117" s="120">
        <f t="shared" si="7"/>
        <v>30851.51</v>
      </c>
      <c r="I117" s="114">
        <f t="shared" si="3"/>
        <v>91.11491435321913</v>
      </c>
    </row>
    <row r="118" spans="1:9" ht="41.25">
      <c r="A118" s="90" t="s">
        <v>257</v>
      </c>
      <c r="B118" s="38" t="s">
        <v>64</v>
      </c>
      <c r="C118" s="38" t="s">
        <v>239</v>
      </c>
      <c r="D118" s="38" t="s">
        <v>65</v>
      </c>
      <c r="E118" s="34" t="s">
        <v>258</v>
      </c>
      <c r="F118" s="34"/>
      <c r="G118" s="40">
        <f t="shared" si="7"/>
        <v>33860</v>
      </c>
      <c r="H118" s="120">
        <f t="shared" si="7"/>
        <v>30851.51</v>
      </c>
      <c r="I118" s="114">
        <f t="shared" si="3"/>
        <v>91.11491435321913</v>
      </c>
    </row>
    <row r="119" spans="1:9" ht="41.25">
      <c r="A119" s="90" t="s">
        <v>259</v>
      </c>
      <c r="B119" s="38" t="s">
        <v>64</v>
      </c>
      <c r="C119" s="38" t="s">
        <v>239</v>
      </c>
      <c r="D119" s="38" t="s">
        <v>65</v>
      </c>
      <c r="E119" s="34" t="s">
        <v>260</v>
      </c>
      <c r="F119" s="34"/>
      <c r="G119" s="40">
        <f t="shared" si="7"/>
        <v>33860</v>
      </c>
      <c r="H119" s="120">
        <f t="shared" si="7"/>
        <v>30851.51</v>
      </c>
      <c r="I119" s="114">
        <f t="shared" si="3"/>
        <v>91.11491435321913</v>
      </c>
    </row>
    <row r="120" spans="1:9" ht="27">
      <c r="A120" s="90" t="s">
        <v>237</v>
      </c>
      <c r="B120" s="38" t="s">
        <v>64</v>
      </c>
      <c r="C120" s="38" t="s">
        <v>239</v>
      </c>
      <c r="D120" s="38" t="s">
        <v>65</v>
      </c>
      <c r="E120" s="34" t="s">
        <v>260</v>
      </c>
      <c r="F120" s="34">
        <v>200</v>
      </c>
      <c r="G120" s="40">
        <v>33860</v>
      </c>
      <c r="H120" s="120">
        <v>30851.51</v>
      </c>
      <c r="I120" s="114">
        <f t="shared" si="3"/>
        <v>91.11491435321913</v>
      </c>
    </row>
    <row r="121" spans="1:9" ht="13.5">
      <c r="A121" s="95" t="s">
        <v>144</v>
      </c>
      <c r="B121" s="36"/>
      <c r="C121" s="36"/>
      <c r="D121" s="36"/>
      <c r="E121" s="33"/>
      <c r="F121" s="47"/>
      <c r="G121" s="43">
        <f>G4+G43+G50+G68+G115</f>
        <v>1824411.29</v>
      </c>
      <c r="H121" s="43">
        <f>H4+H43+H50+H68+H115</f>
        <v>1259571.5799999998</v>
      </c>
      <c r="I121" s="114">
        <f t="shared" si="3"/>
        <v>69.0398917669491</v>
      </c>
    </row>
  </sheetData>
  <sheetProtection/>
  <mergeCells count="3">
    <mergeCell ref="C1:E1"/>
    <mergeCell ref="A2:I2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Молодецкая Э.Р.</cp:lastModifiedBy>
  <cp:lastPrinted>2019-07-23T02:23:01Z</cp:lastPrinted>
  <dcterms:created xsi:type="dcterms:W3CDTF">2006-04-04T06:58:31Z</dcterms:created>
  <dcterms:modified xsi:type="dcterms:W3CDTF">2019-10-24T02:44:47Z</dcterms:modified>
  <cp:category/>
  <cp:version/>
  <cp:contentType/>
  <cp:contentStatus/>
</cp:coreProperties>
</file>